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M31" i="1" l="1"/>
  <c r="BL31" i="1"/>
  <c r="BK31" i="1"/>
  <c r="BJ31" i="1"/>
  <c r="BI31" i="1"/>
  <c r="BH31" i="1"/>
  <c r="BG31" i="1"/>
  <c r="BF31" i="1"/>
  <c r="BE31" i="1"/>
  <c r="AU31" i="1"/>
  <c r="AA31" i="1"/>
  <c r="U31" i="1"/>
  <c r="T31" i="1"/>
  <c r="N31" i="1"/>
  <c r="H31" i="1"/>
  <c r="BM30" i="1"/>
  <c r="BL30" i="1"/>
  <c r="BK30" i="1"/>
  <c r="BJ30" i="1"/>
  <c r="BI30" i="1"/>
  <c r="BH30" i="1"/>
  <c r="BG30" i="1"/>
  <c r="BF30" i="1"/>
  <c r="BE30" i="1"/>
  <c r="AA30" i="1"/>
  <c r="U30" i="1"/>
  <c r="T30" i="1"/>
  <c r="N30" i="1"/>
  <c r="H30" i="1"/>
  <c r="BM29" i="1"/>
  <c r="BL29" i="1"/>
  <c r="BK29" i="1"/>
  <c r="BJ29" i="1"/>
  <c r="BI29" i="1"/>
  <c r="BH29" i="1"/>
  <c r="BG29" i="1"/>
  <c r="BF29" i="1"/>
  <c r="BE29" i="1"/>
  <c r="AU29" i="1"/>
  <c r="AA29" i="1"/>
  <c r="U29" i="1"/>
  <c r="T29" i="1"/>
  <c r="N29" i="1"/>
  <c r="H29" i="1"/>
  <c r="BM28" i="1"/>
  <c r="BL28" i="1"/>
  <c r="BK28" i="1"/>
  <c r="BJ28" i="1"/>
  <c r="BI28" i="1"/>
  <c r="BH28" i="1"/>
  <c r="BG28" i="1"/>
  <c r="BF28" i="1"/>
  <c r="BE28" i="1"/>
  <c r="AU28" i="1"/>
  <c r="AA28" i="1"/>
  <c r="U28" i="1"/>
  <c r="T28" i="1"/>
  <c r="N28" i="1"/>
  <c r="H28" i="1"/>
  <c r="BM27" i="1"/>
  <c r="BL27" i="1"/>
  <c r="BK27" i="1"/>
  <c r="BJ27" i="1"/>
  <c r="BI27" i="1"/>
  <c r="BH27" i="1"/>
  <c r="BG27" i="1"/>
  <c r="BF27" i="1"/>
  <c r="BE27" i="1"/>
  <c r="AU27" i="1"/>
  <c r="AA27" i="1"/>
  <c r="U27" i="1"/>
  <c r="T27" i="1"/>
  <c r="N27" i="1"/>
  <c r="H27" i="1"/>
  <c r="BM26" i="1"/>
  <c r="BL26" i="1"/>
  <c r="BK26" i="1"/>
  <c r="BJ26" i="1"/>
  <c r="BI26" i="1"/>
  <c r="BH26" i="1"/>
  <c r="BG26" i="1"/>
  <c r="BF26" i="1"/>
  <c r="BE26" i="1"/>
  <c r="AU26" i="1"/>
  <c r="AA26" i="1"/>
  <c r="U26" i="1"/>
  <c r="T26" i="1"/>
  <c r="N26" i="1"/>
  <c r="H26" i="1"/>
  <c r="BM25" i="1"/>
  <c r="BL25" i="1"/>
  <c r="BK25" i="1"/>
  <c r="BJ25" i="1"/>
  <c r="BI25" i="1"/>
  <c r="BH25" i="1"/>
  <c r="BG25" i="1"/>
  <c r="BF25" i="1"/>
  <c r="BE25" i="1"/>
  <c r="AU25" i="1"/>
  <c r="AA25" i="1"/>
  <c r="U25" i="1"/>
  <c r="T25" i="1"/>
  <c r="N25" i="1"/>
  <c r="H25" i="1"/>
  <c r="BM24" i="1"/>
  <c r="BL24" i="1"/>
  <c r="BK24" i="1"/>
  <c r="BJ24" i="1"/>
  <c r="BI24" i="1"/>
  <c r="BH24" i="1"/>
  <c r="BG24" i="1"/>
  <c r="BF24" i="1"/>
  <c r="BE24" i="1"/>
  <c r="AU24" i="1"/>
  <c r="AA24" i="1"/>
  <c r="U24" i="1"/>
  <c r="T24" i="1"/>
  <c r="N24" i="1"/>
  <c r="H24" i="1"/>
  <c r="BM23" i="1"/>
  <c r="BL23" i="1"/>
  <c r="BK23" i="1"/>
  <c r="BJ23" i="1"/>
  <c r="BI23" i="1"/>
  <c r="BH23" i="1"/>
  <c r="BG23" i="1"/>
  <c r="BF23" i="1"/>
  <c r="BE23" i="1"/>
  <c r="AU23" i="1"/>
  <c r="AA23" i="1"/>
  <c r="U23" i="1"/>
  <c r="T23" i="1"/>
  <c r="N23" i="1"/>
  <c r="H23" i="1"/>
  <c r="BM22" i="1"/>
  <c r="BL22" i="1"/>
  <c r="BK22" i="1"/>
  <c r="BJ22" i="1"/>
  <c r="BI22" i="1"/>
  <c r="BH22" i="1"/>
  <c r="BG22" i="1"/>
  <c r="BF22" i="1"/>
  <c r="BE22" i="1"/>
  <c r="AU22" i="1"/>
  <c r="AA22" i="1"/>
  <c r="U22" i="1"/>
  <c r="T22" i="1"/>
  <c r="N22" i="1"/>
  <c r="H22" i="1"/>
  <c r="BM21" i="1"/>
  <c r="BL21" i="1"/>
  <c r="BK21" i="1"/>
  <c r="BJ21" i="1"/>
  <c r="BI21" i="1"/>
  <c r="BH21" i="1"/>
  <c r="BG21" i="1"/>
  <c r="BF21" i="1"/>
  <c r="BE21" i="1"/>
  <c r="AU21" i="1"/>
  <c r="AA21" i="1"/>
  <c r="U21" i="1"/>
  <c r="T21" i="1"/>
  <c r="N21" i="1"/>
  <c r="H21" i="1"/>
  <c r="BM20" i="1"/>
  <c r="BL20" i="1"/>
  <c r="BK20" i="1"/>
  <c r="BJ20" i="1"/>
  <c r="BI20" i="1"/>
  <c r="BH20" i="1"/>
  <c r="BG20" i="1"/>
  <c r="BF20" i="1"/>
  <c r="BE20" i="1"/>
  <c r="AU20" i="1"/>
  <c r="AA20" i="1"/>
  <c r="U20" i="1"/>
  <c r="T20" i="1"/>
  <c r="N20" i="1"/>
  <c r="H20" i="1"/>
  <c r="BM19" i="1"/>
  <c r="BL19" i="1"/>
  <c r="BK19" i="1"/>
  <c r="BJ19" i="1"/>
  <c r="BI19" i="1"/>
  <c r="BH19" i="1"/>
  <c r="BG19" i="1"/>
  <c r="BF19" i="1"/>
  <c r="BE19" i="1"/>
  <c r="AU19" i="1"/>
  <c r="AA19" i="1"/>
  <c r="U19" i="1"/>
  <c r="T19" i="1"/>
  <c r="N19" i="1"/>
  <c r="H19" i="1"/>
  <c r="BM18" i="1"/>
  <c r="BL18" i="1"/>
  <c r="BK18" i="1"/>
  <c r="BJ18" i="1"/>
  <c r="BI18" i="1"/>
  <c r="BH18" i="1"/>
  <c r="BG18" i="1"/>
  <c r="BF18" i="1"/>
  <c r="BE18" i="1"/>
  <c r="AU18" i="1"/>
  <c r="AA18" i="1"/>
  <c r="U18" i="1"/>
  <c r="T18" i="1"/>
  <c r="N18" i="1"/>
  <c r="H18" i="1"/>
  <c r="BM17" i="1"/>
  <c r="BL17" i="1"/>
  <c r="BK17" i="1"/>
  <c r="BJ17" i="1"/>
  <c r="BI17" i="1"/>
  <c r="BH17" i="1"/>
  <c r="BG17" i="1"/>
  <c r="BF17" i="1"/>
  <c r="BE17" i="1"/>
  <c r="AU17" i="1"/>
  <c r="AA17" i="1"/>
  <c r="U17" i="1"/>
  <c r="T17" i="1"/>
  <c r="N17" i="1"/>
  <c r="H17" i="1"/>
  <c r="BM16" i="1"/>
  <c r="BL16" i="1"/>
  <c r="BK16" i="1"/>
  <c r="BJ16" i="1"/>
  <c r="BI16" i="1"/>
  <c r="BH16" i="1"/>
  <c r="BG16" i="1"/>
  <c r="BF16" i="1"/>
  <c r="BE16" i="1"/>
  <c r="AU16" i="1"/>
  <c r="AA16" i="1"/>
  <c r="U16" i="1"/>
  <c r="T16" i="1"/>
  <c r="N16" i="1"/>
  <c r="H16" i="1"/>
  <c r="BM15" i="1"/>
  <c r="BL15" i="1"/>
  <c r="BK15" i="1"/>
  <c r="BJ15" i="1"/>
  <c r="BI15" i="1"/>
  <c r="BH15" i="1"/>
  <c r="BG15" i="1"/>
  <c r="BF15" i="1"/>
  <c r="BE15" i="1"/>
  <c r="AA15" i="1"/>
  <c r="U15" i="1"/>
  <c r="T15" i="1"/>
  <c r="N15" i="1"/>
  <c r="H15" i="1"/>
  <c r="BM14" i="1"/>
  <c r="BL14" i="1"/>
  <c r="BK14" i="1"/>
  <c r="BJ14" i="1"/>
  <c r="BI14" i="1"/>
  <c r="BH14" i="1"/>
  <c r="BG14" i="1"/>
  <c r="BF14" i="1"/>
  <c r="BE14" i="1"/>
  <c r="AU14" i="1"/>
  <c r="AA14" i="1"/>
  <c r="U14" i="1"/>
  <c r="T14" i="1"/>
  <c r="N14" i="1"/>
  <c r="H14" i="1"/>
  <c r="BM13" i="1"/>
  <c r="BL13" i="1"/>
  <c r="BK13" i="1"/>
  <c r="BJ13" i="1"/>
  <c r="BI13" i="1"/>
  <c r="BH13" i="1"/>
  <c r="BG13" i="1"/>
  <c r="BF13" i="1"/>
  <c r="BE13" i="1"/>
  <c r="AU13" i="1"/>
  <c r="AJ13" i="1"/>
  <c r="AA13" i="1"/>
  <c r="U13" i="1"/>
  <c r="T13" i="1"/>
  <c r="N13" i="1"/>
  <c r="H13" i="1"/>
  <c r="CB12" i="1"/>
  <c r="CA12" i="1"/>
  <c r="BZ12" i="1"/>
  <c r="BY12" i="1"/>
  <c r="BX12" i="1"/>
  <c r="BW12" i="1"/>
  <c r="BS12" i="1"/>
  <c r="BR12" i="1"/>
  <c r="BR4" i="1" s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A12" i="1"/>
  <c r="AZ12" i="1"/>
  <c r="AY12" i="1"/>
  <c r="AY4" i="1" s="1"/>
  <c r="AX12" i="1"/>
  <c r="AW12" i="1"/>
  <c r="AV12" i="1"/>
  <c r="AR12" i="1"/>
  <c r="AQ12" i="1"/>
  <c r="AP12" i="1"/>
  <c r="AO12" i="1"/>
  <c r="AN12" i="1"/>
  <c r="AM12" i="1"/>
  <c r="AL12" i="1"/>
  <c r="AI12" i="1"/>
  <c r="AH12" i="1"/>
  <c r="AG12" i="1"/>
  <c r="AF12" i="1"/>
  <c r="AE12" i="1"/>
  <c r="AD12" i="1"/>
  <c r="Z12" i="1"/>
  <c r="Y12" i="1"/>
  <c r="X12" i="1"/>
  <c r="W12" i="1"/>
  <c r="AA12" i="1" s="1"/>
  <c r="V12" i="1"/>
  <c r="S12" i="1"/>
  <c r="T12" i="1" s="1"/>
  <c r="R12" i="1"/>
  <c r="Q12" i="1"/>
  <c r="P12" i="1"/>
  <c r="O12" i="1"/>
  <c r="M12" i="1"/>
  <c r="L12" i="1"/>
  <c r="K12" i="1"/>
  <c r="J12" i="1"/>
  <c r="I12" i="1"/>
  <c r="G12" i="1"/>
  <c r="F12" i="1"/>
  <c r="E12" i="1"/>
  <c r="D12" i="1"/>
  <c r="C12" i="1"/>
  <c r="AU11" i="1"/>
  <c r="AA11" i="1"/>
  <c r="U11" i="1"/>
  <c r="T11" i="1"/>
  <c r="N11" i="1"/>
  <c r="H11" i="1"/>
  <c r="AU10" i="1"/>
  <c r="AA10" i="1"/>
  <c r="U10" i="1"/>
  <c r="T10" i="1"/>
  <c r="N10" i="1"/>
  <c r="H10" i="1"/>
  <c r="AU9" i="1"/>
  <c r="AA9" i="1"/>
  <c r="U9" i="1"/>
  <c r="T9" i="1"/>
  <c r="N9" i="1"/>
  <c r="H9" i="1"/>
  <c r="AU8" i="1"/>
  <c r="AA8" i="1"/>
  <c r="U8" i="1"/>
  <c r="T8" i="1"/>
  <c r="N8" i="1"/>
  <c r="AU7" i="1"/>
  <c r="AU5" i="1" s="1"/>
  <c r="AA7" i="1"/>
  <c r="U7" i="1"/>
  <c r="T7" i="1"/>
  <c r="N7" i="1"/>
  <c r="H7" i="1"/>
  <c r="AU6" i="1"/>
  <c r="AA6" i="1"/>
  <c r="U6" i="1"/>
  <c r="T6" i="1"/>
  <c r="N6" i="1"/>
  <c r="H6" i="1"/>
  <c r="CB5" i="1"/>
  <c r="CB4" i="1" s="1"/>
  <c r="CA5" i="1"/>
  <c r="BZ5" i="1"/>
  <c r="BY5" i="1"/>
  <c r="BX5" i="1"/>
  <c r="BX4" i="1" s="1"/>
  <c r="BW5" i="1"/>
  <c r="BS5" i="1"/>
  <c r="BR5" i="1"/>
  <c r="BQ5" i="1"/>
  <c r="BQ4" i="1" s="1"/>
  <c r="BP5" i="1"/>
  <c r="BO5" i="1"/>
  <c r="BN5" i="1"/>
  <c r="BA5" i="1"/>
  <c r="AZ5" i="1"/>
  <c r="AY5" i="1"/>
  <c r="AX5" i="1"/>
  <c r="AW5" i="1"/>
  <c r="AV5" i="1"/>
  <c r="AR5" i="1"/>
  <c r="AQ5" i="1"/>
  <c r="AP5" i="1"/>
  <c r="AP4" i="1" s="1"/>
  <c r="AO5" i="1"/>
  <c r="AN5" i="1"/>
  <c r="AM5" i="1"/>
  <c r="AL5" i="1"/>
  <c r="AI5" i="1"/>
  <c r="AI4" i="1" s="1"/>
  <c r="AH5" i="1"/>
  <c r="AG5" i="1"/>
  <c r="AF5" i="1"/>
  <c r="AF4" i="1" s="1"/>
  <c r="AE5" i="1"/>
  <c r="AE4" i="1" s="1"/>
  <c r="AD5" i="1"/>
  <c r="Z5" i="1"/>
  <c r="Y5" i="1"/>
  <c r="Y4" i="1" s="1"/>
  <c r="X5" i="1"/>
  <c r="X4" i="1" s="1"/>
  <c r="W5" i="1"/>
  <c r="V5" i="1"/>
  <c r="S5" i="1"/>
  <c r="T5" i="1" s="1"/>
  <c r="R5" i="1"/>
  <c r="R4" i="1" s="1"/>
  <c r="Q5" i="1"/>
  <c r="P5" i="1"/>
  <c r="O5" i="1"/>
  <c r="O4" i="1" s="1"/>
  <c r="M5" i="1"/>
  <c r="M4" i="1" s="1"/>
  <c r="L5" i="1"/>
  <c r="K5" i="1"/>
  <c r="J5" i="1"/>
  <c r="N5" i="1" s="1"/>
  <c r="I5" i="1"/>
  <c r="I4" i="1" s="1"/>
  <c r="G5" i="1"/>
  <c r="F5" i="1"/>
  <c r="E5" i="1"/>
  <c r="E4" i="1" s="1"/>
  <c r="D5" i="1"/>
  <c r="C5" i="1"/>
  <c r="BZ4" i="1"/>
  <c r="BY4" i="1"/>
  <c r="BS4" i="1"/>
  <c r="BO4" i="1"/>
  <c r="BN4" i="1"/>
  <c r="AZ4" i="1"/>
  <c r="AX4" i="1"/>
  <c r="AV4" i="1"/>
  <c r="AR4" i="1"/>
  <c r="AQ4" i="1"/>
  <c r="AO4" i="1"/>
  <c r="AN4" i="1"/>
  <c r="AM4" i="1"/>
  <c r="Z4" i="1"/>
  <c r="V4" i="1"/>
  <c r="F4" i="1"/>
  <c r="J4" i="1" l="1"/>
  <c r="K4" i="1"/>
  <c r="U5" i="1"/>
  <c r="AG4" i="1"/>
  <c r="H12" i="1"/>
  <c r="C4" i="1"/>
  <c r="G4" i="1"/>
  <c r="L4" i="1"/>
  <c r="Q4" i="1"/>
  <c r="W4" i="1"/>
  <c r="AD4" i="1"/>
  <c r="AH4" i="1"/>
  <c r="N12" i="1"/>
  <c r="AW4" i="1"/>
  <c r="BA4" i="1"/>
  <c r="BP4" i="1"/>
  <c r="BW4" i="1"/>
  <c r="CA4" i="1"/>
  <c r="AU12" i="1"/>
  <c r="H5" i="1"/>
  <c r="U12" i="1"/>
  <c r="AA4" i="1"/>
  <c r="D4" i="1"/>
  <c r="H4" i="1" s="1"/>
  <c r="P4" i="1"/>
  <c r="U4" i="1" s="1"/>
  <c r="AA5" i="1"/>
  <c r="S4" i="1"/>
  <c r="T4" i="1" s="1"/>
  <c r="N4" i="1" l="1"/>
</calcChain>
</file>

<file path=xl/sharedStrings.xml><?xml version="1.0" encoding="utf-8"?>
<sst xmlns="http://schemas.openxmlformats.org/spreadsheetml/2006/main" count="122" uniqueCount="54">
  <si>
    <t>Ведение базы данных ПК "Архивный фонд" в архивах Ярославской области</t>
  </si>
  <si>
    <t>Всего по области</t>
  </si>
  <si>
    <t>Государственные архивы, всего</t>
  </si>
  <si>
    <t>ГАЯО</t>
  </si>
  <si>
    <t>ЦДНИ</t>
  </si>
  <si>
    <t>ЦДЛС</t>
  </si>
  <si>
    <t>Муниципальные  архивы, всего</t>
  </si>
  <si>
    <t>Большесельский</t>
  </si>
  <si>
    <t>Борисоглебский</t>
  </si>
  <si>
    <t>Брейтовский</t>
  </si>
  <si>
    <t>Гаврилов-Ямский</t>
  </si>
  <si>
    <t>Даниловский</t>
  </si>
  <si>
    <t>Любимский</t>
  </si>
  <si>
    <t>Мышкинский</t>
  </si>
  <si>
    <t>Некоузский</t>
  </si>
  <si>
    <t>Некрасовский</t>
  </si>
  <si>
    <t>Первомайский</t>
  </si>
  <si>
    <t>Пошехонский</t>
  </si>
  <si>
    <t>Ростовский</t>
  </si>
  <si>
    <t>г. Рыбинск</t>
  </si>
  <si>
    <t>Рыбинский</t>
  </si>
  <si>
    <t>Тутаевский</t>
  </si>
  <si>
    <t>Угличский</t>
  </si>
  <si>
    <t>г. Ярославль</t>
  </si>
  <si>
    <t>Ярославский</t>
  </si>
  <si>
    <t>2011 год</t>
  </si>
  <si>
    <t xml:space="preserve">Фондов всего </t>
  </si>
  <si>
    <t xml:space="preserve">Внесено фондов в наличии в ПК "Архивный фонд" </t>
  </si>
  <si>
    <t>пр.858,снято3,обн.3,тех.ош.11,ут.3,-26</t>
  </si>
  <si>
    <t>Кол-во фондов, числящихся по паспорту</t>
  </si>
  <si>
    <t xml:space="preserve">Кол-во описей, внесенных ПК "Архивный фонд" </t>
  </si>
  <si>
    <t xml:space="preserve">Кол-во дел, внесенных в ПК "Архивный фонд" </t>
  </si>
  <si>
    <t xml:space="preserve">% от внесенныхфондов в наличии </t>
  </si>
  <si>
    <t>2012 год</t>
  </si>
  <si>
    <t>2013 год</t>
  </si>
  <si>
    <t>54/45</t>
  </si>
  <si>
    <t>внесено за год</t>
  </si>
  <si>
    <t>2014 год</t>
  </si>
  <si>
    <t xml:space="preserve">% от внесенных описей в наличии </t>
  </si>
  <si>
    <t xml:space="preserve">% от внесенных единиц хранения в наличии </t>
  </si>
  <si>
    <t>2015 год</t>
  </si>
  <si>
    <t>Кол-во единиц хранения</t>
  </si>
  <si>
    <t>2016 год</t>
  </si>
  <si>
    <t>2017 год</t>
  </si>
  <si>
    <t>2019 год</t>
  </si>
  <si>
    <t>2024 год</t>
  </si>
  <si>
    <t xml:space="preserve">Кол-во описей, внесенных в ПК "Архивный фонд" </t>
  </si>
  <si>
    <t>Кол-во единиц хранения, внесённых в описи</t>
  </si>
  <si>
    <t xml:space="preserve">% от внесенных фондов в наличии </t>
  </si>
  <si>
    <t>2025 год</t>
  </si>
  <si>
    <t>Переславль-Залесский</t>
  </si>
  <si>
    <t>РбФ ГАЯО</t>
  </si>
  <si>
    <t>РсФ ГАЯО</t>
  </si>
  <si>
    <t>УгФ ГАЯО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</si>
</sst>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3.5"/>
      <name val="Times New Roman"/>
      <family val="1"/>
      <charset val="204"/>
    </font>
    <font>
      <b/>
      <sz val="10"/>
      <color indexed="59"/>
      <name val="Arial Cyr"/>
    </font>
    <font>
      <sz val="10"/>
      <color indexed="59"/>
      <name val="Arial Cyr"/>
    </font>
    <font>
      <b/>
      <sz val="10"/>
      <name val="Arial Cyr"/>
    </font>
    <font>
      <sz val="10"/>
      <name val="Arial Cyr"/>
    </font>
    <font>
      <b/>
      <i/>
      <sz val="12"/>
      <color indexed="5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9"/>
      <name val="Times New Roman"/>
      <family val="1"/>
      <charset val="204"/>
    </font>
    <font>
      <sz val="12"/>
      <color indexed="5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i/>
      <sz val="11"/>
      <color indexed="59"/>
      <name val="Times New Roman"/>
      <family val="1"/>
      <charset val="204"/>
    </font>
    <font>
      <b/>
      <i/>
      <sz val="13"/>
      <color indexed="59"/>
      <name val="Times New Roman"/>
      <family val="1"/>
      <charset val="204"/>
    </font>
    <font>
      <b/>
      <sz val="13"/>
      <color indexed="59"/>
      <name val="Arial Cyr"/>
    </font>
    <font>
      <b/>
      <sz val="13"/>
      <color indexed="5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 vertical="center"/>
    </xf>
    <xf numFmtId="0" fontId="5" fillId="0" borderId="2" xfId="0" applyFont="1" applyFill="1" applyBorder="1"/>
    <xf numFmtId="0" fontId="5" fillId="2" borderId="2" xfId="0" applyFont="1" applyFill="1" applyBorder="1"/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/>
    <xf numFmtId="0" fontId="6" fillId="0" borderId="7" xfId="0" applyFont="1" applyFill="1" applyBorder="1"/>
    <xf numFmtId="0" fontId="7" fillId="2" borderId="7" xfId="0" applyFont="1" applyFill="1" applyBorder="1"/>
    <xf numFmtId="0" fontId="6" fillId="2" borderId="7" xfId="0" applyFont="1" applyFill="1" applyBorder="1"/>
    <xf numFmtId="0" fontId="7" fillId="0" borderId="7" xfId="0" applyFont="1" applyFill="1" applyBorder="1"/>
    <xf numFmtId="0" fontId="6" fillId="0" borderId="9" xfId="0" applyFont="1" applyFill="1" applyBorder="1"/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/>
    </xf>
    <xf numFmtId="0" fontId="0" fillId="0" borderId="14" xfId="0" applyFont="1" applyFill="1" applyBorder="1"/>
    <xf numFmtId="2" fontId="10" fillId="0" borderId="10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/>
    </xf>
    <xf numFmtId="2" fontId="11" fillId="0" borderId="12" xfId="0" applyNumberFormat="1" applyFont="1" applyFill="1" applyBorder="1" applyAlignment="1">
      <alignment horizontal="center"/>
    </xf>
    <xf numFmtId="2" fontId="11" fillId="2" borderId="12" xfId="0" applyNumberFormat="1" applyFont="1" applyFill="1" applyBorder="1" applyAlignment="1">
      <alignment horizontal="center"/>
    </xf>
    <xf numFmtId="2" fontId="11" fillId="0" borderId="13" xfId="0" applyNumberFormat="1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right" vertical="center"/>
    </xf>
    <xf numFmtId="2" fontId="12" fillId="2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1" fillId="0" borderId="14" xfId="0" applyNumberFormat="1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2" fontId="10" fillId="0" borderId="15" xfId="0" applyNumberFormat="1" applyFont="1" applyFill="1" applyBorder="1" applyAlignment="1">
      <alignment horizontal="center" vertical="center"/>
    </xf>
    <xf numFmtId="2" fontId="11" fillId="0" borderId="16" xfId="0" applyNumberFormat="1" applyFont="1" applyFill="1" applyBorder="1" applyAlignment="1">
      <alignment horizontal="center"/>
    </xf>
    <xf numFmtId="2" fontId="11" fillId="0" borderId="17" xfId="0" applyNumberFormat="1" applyFont="1" applyFill="1" applyBorder="1" applyAlignment="1">
      <alignment horizontal="center"/>
    </xf>
    <xf numFmtId="2" fontId="11" fillId="2" borderId="17" xfId="0" applyNumberFormat="1" applyFont="1" applyFill="1" applyBorder="1" applyAlignment="1">
      <alignment horizontal="center"/>
    </xf>
    <xf numFmtId="2" fontId="11" fillId="0" borderId="18" xfId="0" applyNumberFormat="1" applyFont="1" applyFill="1" applyBorder="1" applyAlignment="1">
      <alignment horizontal="center"/>
    </xf>
    <xf numFmtId="2" fontId="10" fillId="0" borderId="15" xfId="0" applyNumberFormat="1" applyFont="1" applyFill="1" applyBorder="1" applyAlignment="1">
      <alignment horizontal="right" vertical="center"/>
    </xf>
    <xf numFmtId="2" fontId="12" fillId="2" borderId="17" xfId="0" applyNumberFormat="1" applyFont="1" applyFill="1" applyBorder="1" applyAlignment="1">
      <alignment horizontal="center"/>
    </xf>
    <xf numFmtId="2" fontId="12" fillId="0" borderId="17" xfId="0" applyNumberFormat="1" applyFont="1" applyFill="1" applyBorder="1" applyAlignment="1">
      <alignment horizontal="center"/>
    </xf>
    <xf numFmtId="2" fontId="11" fillId="0" borderId="19" xfId="0" applyNumberFormat="1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2" fontId="10" fillId="0" borderId="20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2" fontId="11" fillId="0" borderId="24" xfId="0" applyNumberFormat="1" applyFont="1" applyFill="1" applyBorder="1" applyAlignment="1">
      <alignment horizontal="center"/>
    </xf>
    <xf numFmtId="2" fontId="10" fillId="0" borderId="20" xfId="0" applyNumberFormat="1" applyFont="1" applyFill="1" applyBorder="1" applyAlignment="1">
      <alignment horizontal="right" vertical="center"/>
    </xf>
    <xf numFmtId="2" fontId="12" fillId="2" borderId="2" xfId="0" applyNumberFormat="1" applyFont="1" applyFill="1" applyBorder="1" applyAlignment="1">
      <alignment horizontal="center"/>
    </xf>
    <xf numFmtId="2" fontId="12" fillId="0" borderId="2" xfId="0" applyNumberFormat="1" applyFont="1" applyFill="1" applyBorder="1" applyAlignment="1">
      <alignment horizontal="center"/>
    </xf>
    <xf numFmtId="2" fontId="11" fillId="0" borderId="23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vertical="center"/>
    </xf>
    <xf numFmtId="2" fontId="12" fillId="0" borderId="11" xfId="0" applyNumberFormat="1" applyFont="1" applyFill="1" applyBorder="1"/>
    <xf numFmtId="2" fontId="12" fillId="0" borderId="12" xfId="0" applyNumberFormat="1" applyFont="1" applyFill="1" applyBorder="1"/>
    <xf numFmtId="2" fontId="12" fillId="2" borderId="12" xfId="0" applyNumberFormat="1" applyFont="1" applyFill="1" applyBorder="1"/>
    <xf numFmtId="2" fontId="12" fillId="0" borderId="13" xfId="0" applyNumberFormat="1" applyFont="1" applyFill="1" applyBorder="1"/>
    <xf numFmtId="2" fontId="9" fillId="0" borderId="10" xfId="0" applyNumberFormat="1" applyFont="1" applyFill="1" applyBorder="1" applyAlignment="1">
      <alignment horizontal="right" vertical="center"/>
    </xf>
    <xf numFmtId="2" fontId="12" fillId="0" borderId="14" xfId="0" applyNumberFormat="1" applyFont="1" applyFill="1" applyBorder="1"/>
    <xf numFmtId="0" fontId="10" fillId="0" borderId="15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vertical="center"/>
    </xf>
    <xf numFmtId="2" fontId="11" fillId="0" borderId="21" xfId="0" applyNumberFormat="1" applyFont="1" applyFill="1" applyBorder="1" applyAlignment="1"/>
    <xf numFmtId="2" fontId="11" fillId="0" borderId="2" xfId="0" applyNumberFormat="1" applyFont="1" applyFill="1" applyBorder="1" applyAlignment="1"/>
    <xf numFmtId="2" fontId="12" fillId="2" borderId="2" xfId="0" applyNumberFormat="1" applyFont="1" applyFill="1" applyBorder="1" applyAlignment="1"/>
    <xf numFmtId="2" fontId="12" fillId="0" borderId="2" xfId="0" applyNumberFormat="1" applyFont="1" applyFill="1" applyBorder="1" applyAlignment="1"/>
    <xf numFmtId="2" fontId="12" fillId="0" borderId="24" xfId="0" applyNumberFormat="1" applyFont="1" applyFill="1" applyBorder="1" applyAlignment="1"/>
    <xf numFmtId="2" fontId="9" fillId="0" borderId="20" xfId="0" applyNumberFormat="1" applyFont="1" applyFill="1" applyBorder="1" applyAlignment="1">
      <alignment horizontal="right" vertical="center"/>
    </xf>
    <xf numFmtId="2" fontId="12" fillId="0" borderId="21" xfId="0" applyNumberFormat="1" applyFont="1" applyFill="1" applyBorder="1" applyAlignment="1"/>
    <xf numFmtId="2" fontId="12" fillId="0" borderId="23" xfId="0" applyNumberFormat="1" applyFont="1" applyFill="1" applyBorder="1" applyAlignment="1"/>
    <xf numFmtId="0" fontId="9" fillId="0" borderId="2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/>
    </xf>
    <xf numFmtId="0" fontId="12" fillId="0" borderId="11" xfId="0" applyFont="1" applyFill="1" applyBorder="1"/>
    <xf numFmtId="0" fontId="12" fillId="0" borderId="12" xfId="0" applyFont="1" applyFill="1" applyBorder="1"/>
    <xf numFmtId="0" fontId="12" fillId="2" borderId="12" xfId="0" applyFont="1" applyFill="1" applyBorder="1"/>
    <xf numFmtId="0" fontId="12" fillId="0" borderId="14" xfId="0" applyFont="1" applyFill="1" applyBorder="1"/>
    <xf numFmtId="0" fontId="10" fillId="0" borderId="26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/>
    </xf>
    <xf numFmtId="0" fontId="12" fillId="0" borderId="21" xfId="0" applyFont="1" applyFill="1" applyBorder="1"/>
    <xf numFmtId="0" fontId="12" fillId="0" borderId="2" xfId="0" applyFont="1" applyFill="1" applyBorder="1"/>
    <xf numFmtId="0" fontId="12" fillId="2" borderId="2" xfId="0" applyFont="1" applyFill="1" applyBorder="1"/>
    <xf numFmtId="0" fontId="9" fillId="0" borderId="20" xfId="0" applyFont="1" applyFill="1" applyBorder="1" applyAlignment="1">
      <alignment horizontal="right" vertical="center"/>
    </xf>
    <xf numFmtId="0" fontId="12" fillId="0" borderId="23" xfId="0" applyFont="1" applyFill="1" applyBorder="1"/>
    <xf numFmtId="0" fontId="9" fillId="0" borderId="27" xfId="0" applyFont="1" applyFill="1" applyBorder="1" applyAlignment="1">
      <alignment vertical="center"/>
    </xf>
    <xf numFmtId="0" fontId="12" fillId="0" borderId="28" xfId="0" applyFont="1" applyFill="1" applyBorder="1"/>
    <xf numFmtId="0" fontId="12" fillId="0" borderId="29" xfId="0" applyFont="1" applyFill="1" applyBorder="1"/>
    <xf numFmtId="0" fontId="12" fillId="2" borderId="29" xfId="0" applyFont="1" applyFill="1" applyBorder="1"/>
    <xf numFmtId="0" fontId="9" fillId="0" borderId="27" xfId="0" applyFont="1" applyFill="1" applyBorder="1" applyAlignment="1">
      <alignment horizontal="right" vertical="center"/>
    </xf>
    <xf numFmtId="0" fontId="12" fillId="0" borderId="4" xfId="0" applyFont="1" applyFill="1" applyBorder="1"/>
    <xf numFmtId="0" fontId="9" fillId="0" borderId="30" xfId="0" applyFont="1" applyFill="1" applyBorder="1" applyAlignment="1">
      <alignment vertical="center"/>
    </xf>
    <xf numFmtId="0" fontId="12" fillId="0" borderId="31" xfId="0" applyFont="1" applyFill="1" applyBorder="1"/>
    <xf numFmtId="0" fontId="12" fillId="0" borderId="32" xfId="0" applyFont="1" applyFill="1" applyBorder="1"/>
    <xf numFmtId="0" fontId="12" fillId="2" borderId="32" xfId="0" applyFont="1" applyFill="1" applyBorder="1"/>
    <xf numFmtId="0" fontId="9" fillId="0" borderId="33" xfId="0" applyFont="1" applyFill="1" applyBorder="1" applyAlignment="1">
      <alignment horizontal="right" vertical="center"/>
    </xf>
    <xf numFmtId="0" fontId="12" fillId="0" borderId="34" xfId="0" applyFont="1" applyFill="1" applyBorder="1"/>
    <xf numFmtId="0" fontId="12" fillId="0" borderId="13" xfId="0" applyFont="1" applyFill="1" applyBorder="1"/>
    <xf numFmtId="0" fontId="9" fillId="0" borderId="5" xfId="0" applyFont="1" applyFill="1" applyBorder="1" applyAlignment="1">
      <alignment horizontal="right" vertical="center"/>
    </xf>
    <xf numFmtId="0" fontId="10" fillId="0" borderId="35" xfId="0" applyFont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vertical="center"/>
    </xf>
    <xf numFmtId="0" fontId="12" fillId="0" borderId="16" xfId="0" applyFont="1" applyFill="1" applyBorder="1"/>
    <xf numFmtId="0" fontId="12" fillId="0" borderId="17" xfId="0" applyFont="1" applyFill="1" applyBorder="1"/>
    <xf numFmtId="0" fontId="12" fillId="2" borderId="17" xfId="0" applyFont="1" applyFill="1" applyBorder="1"/>
    <xf numFmtId="0" fontId="12" fillId="0" borderId="18" xfId="0" applyFont="1" applyFill="1" applyBorder="1"/>
    <xf numFmtId="1" fontId="9" fillId="0" borderId="15" xfId="0" applyNumberFormat="1" applyFont="1" applyFill="1" applyBorder="1" applyAlignment="1">
      <alignment horizontal="right" vertical="center"/>
    </xf>
    <xf numFmtId="0" fontId="12" fillId="0" borderId="19" xfId="0" applyFont="1" applyFill="1" applyBorder="1"/>
    <xf numFmtId="0" fontId="10" fillId="0" borderId="36" xfId="0" applyFont="1" applyBorder="1" applyAlignment="1">
      <alignment horizontal="center" vertical="center" wrapText="1"/>
    </xf>
    <xf numFmtId="1" fontId="9" fillId="0" borderId="20" xfId="0" applyNumberFormat="1" applyFont="1" applyFill="1" applyBorder="1" applyAlignment="1">
      <alignment vertical="center"/>
    </xf>
    <xf numFmtId="1" fontId="12" fillId="0" borderId="2" xfId="0" applyNumberFormat="1" applyFont="1" applyFill="1" applyBorder="1"/>
    <xf numFmtId="1" fontId="12" fillId="2" borderId="2" xfId="0" applyNumberFormat="1" applyFont="1" applyFill="1" applyBorder="1"/>
    <xf numFmtId="1" fontId="9" fillId="0" borderId="20" xfId="0" applyNumberFormat="1" applyFont="1" applyFill="1" applyBorder="1" applyAlignment="1">
      <alignment horizontal="right" vertical="center"/>
    </xf>
    <xf numFmtId="0" fontId="12" fillId="0" borderId="6" xfId="0" applyFont="1" applyFill="1" applyBorder="1"/>
    <xf numFmtId="0" fontId="12" fillId="0" borderId="7" xfId="0" applyFont="1" applyFill="1" applyBorder="1"/>
    <xf numFmtId="0" fontId="12" fillId="2" borderId="7" xfId="0" applyFont="1" applyFill="1" applyBorder="1"/>
    <xf numFmtId="0" fontId="12" fillId="0" borderId="9" xfId="0" applyFont="1" applyFill="1" applyBorder="1"/>
    <xf numFmtId="1" fontId="12" fillId="0" borderId="17" xfId="0" applyNumberFormat="1" applyFont="1" applyFill="1" applyBorder="1"/>
    <xf numFmtId="1" fontId="12" fillId="2" borderId="17" xfId="0" applyNumberFormat="1" applyFont="1" applyFill="1" applyBorder="1"/>
    <xf numFmtId="1" fontId="12" fillId="0" borderId="19" xfId="0" applyNumberFormat="1" applyFont="1" applyFill="1" applyBorder="1"/>
    <xf numFmtId="0" fontId="9" fillId="0" borderId="37" xfId="0" applyFont="1" applyFill="1" applyBorder="1"/>
    <xf numFmtId="0" fontId="12" fillId="0" borderId="8" xfId="0" applyFont="1" applyFill="1" applyBorder="1"/>
    <xf numFmtId="0" fontId="9" fillId="0" borderId="37" xfId="0" applyFont="1" applyFill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7" xfId="0" applyFont="1" applyFill="1" applyBorder="1"/>
    <xf numFmtId="0" fontId="15" fillId="0" borderId="5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2" fontId="17" fillId="0" borderId="10" xfId="0" applyNumberFormat="1" applyFont="1" applyFill="1" applyBorder="1" applyAlignment="1">
      <alignment horizontal="center" vertical="center"/>
    </xf>
    <xf numFmtId="2" fontId="17" fillId="0" borderId="15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2" fontId="17" fillId="0" borderId="2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vertical="center"/>
    </xf>
    <xf numFmtId="2" fontId="18" fillId="0" borderId="20" xfId="0" applyNumberFormat="1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20" xfId="0" applyFont="1" applyFill="1" applyBorder="1" applyAlignment="1">
      <alignment vertical="center"/>
    </xf>
    <xf numFmtId="0" fontId="18" fillId="0" borderId="27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37" xfId="0" applyFont="1" applyBorder="1"/>
    <xf numFmtId="0" fontId="1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vkina/AppData/Local/Microsoft/Windows/INetCache/Content.Outlook/61ESXHRJ/BD%202019%20(&#1040;&#1074;&#1090;&#1086;&#1089;&#1086;&#1093;&#1088;&#1072;&#1085;&#1077;&#1085;&#1085;&#1099;&#108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5"/>
      <sheetName val="Лист4"/>
      <sheetName val="Лист6"/>
    </sheetNames>
    <sheetDataSet>
      <sheetData sheetId="0" refreshError="1">
        <row r="13">
          <cell r="BM13">
            <v>3934</v>
          </cell>
          <cell r="BN13">
            <v>3783</v>
          </cell>
          <cell r="BO13">
            <v>3783</v>
          </cell>
          <cell r="BP13">
            <v>6738</v>
          </cell>
          <cell r="BQ13">
            <v>756289</v>
          </cell>
          <cell r="BR13">
            <v>605816</v>
          </cell>
          <cell r="BS13">
            <v>100</v>
          </cell>
          <cell r="BT13">
            <v>100</v>
          </cell>
          <cell r="BU13">
            <v>80</v>
          </cell>
        </row>
        <row r="14">
          <cell r="BM14">
            <v>165</v>
          </cell>
          <cell r="BN14">
            <v>165</v>
          </cell>
          <cell r="BO14">
            <v>165</v>
          </cell>
          <cell r="BP14">
            <v>292</v>
          </cell>
          <cell r="BQ14">
            <v>30081</v>
          </cell>
          <cell r="BR14">
            <v>27367</v>
          </cell>
          <cell r="BS14">
            <v>100</v>
          </cell>
          <cell r="BT14">
            <v>100</v>
          </cell>
          <cell r="BU14">
            <v>90</v>
          </cell>
        </row>
        <row r="15">
          <cell r="BM15">
            <v>262</v>
          </cell>
          <cell r="BN15">
            <v>221</v>
          </cell>
          <cell r="BO15">
            <v>221</v>
          </cell>
          <cell r="BP15">
            <v>527</v>
          </cell>
          <cell r="BQ15">
            <v>59598</v>
          </cell>
          <cell r="BR15">
            <v>23965</v>
          </cell>
          <cell r="BS15">
            <v>100</v>
          </cell>
          <cell r="BT15">
            <v>100</v>
          </cell>
          <cell r="BU15">
            <v>40</v>
          </cell>
        </row>
        <row r="16">
          <cell r="BM16">
            <v>140</v>
          </cell>
          <cell r="BN16">
            <v>125</v>
          </cell>
          <cell r="BO16">
            <v>125</v>
          </cell>
          <cell r="BP16">
            <v>245</v>
          </cell>
          <cell r="BQ16">
            <v>21814</v>
          </cell>
          <cell r="BR16">
            <v>21996</v>
          </cell>
          <cell r="BS16">
            <v>100</v>
          </cell>
          <cell r="BT16">
            <v>100</v>
          </cell>
          <cell r="BU16">
            <v>100</v>
          </cell>
        </row>
        <row r="17">
          <cell r="BM17">
            <v>191</v>
          </cell>
          <cell r="BN17">
            <v>191</v>
          </cell>
          <cell r="BO17">
            <v>191</v>
          </cell>
          <cell r="BP17">
            <v>318</v>
          </cell>
          <cell r="BQ17">
            <v>25261</v>
          </cell>
          <cell r="BR17">
            <v>25276</v>
          </cell>
          <cell r="BS17">
            <v>100</v>
          </cell>
          <cell r="BT17">
            <v>100</v>
          </cell>
          <cell r="BU17">
            <v>100</v>
          </cell>
        </row>
        <row r="18">
          <cell r="BM18">
            <v>319</v>
          </cell>
          <cell r="BN18">
            <v>319</v>
          </cell>
          <cell r="BO18">
            <v>319</v>
          </cell>
          <cell r="BP18">
            <v>509</v>
          </cell>
          <cell r="BQ18">
            <v>48883</v>
          </cell>
          <cell r="BR18">
            <v>16983</v>
          </cell>
          <cell r="BS18">
            <v>100</v>
          </cell>
          <cell r="BT18">
            <v>100</v>
          </cell>
          <cell r="BU18">
            <v>34</v>
          </cell>
        </row>
        <row r="19">
          <cell r="BM19">
            <v>177</v>
          </cell>
          <cell r="BN19">
            <v>177</v>
          </cell>
          <cell r="BO19">
            <v>177</v>
          </cell>
          <cell r="BP19">
            <v>366</v>
          </cell>
          <cell r="BQ19">
            <v>32314</v>
          </cell>
          <cell r="BR19">
            <v>17810</v>
          </cell>
          <cell r="BS19">
            <v>100</v>
          </cell>
          <cell r="BT19">
            <v>100</v>
          </cell>
          <cell r="BU19">
            <v>55</v>
          </cell>
        </row>
        <row r="20">
          <cell r="BM20">
            <v>142</v>
          </cell>
          <cell r="BN20">
            <v>129</v>
          </cell>
          <cell r="BO20">
            <v>129</v>
          </cell>
          <cell r="BP20">
            <v>250</v>
          </cell>
          <cell r="BQ20">
            <v>22661</v>
          </cell>
          <cell r="BR20">
            <v>12922</v>
          </cell>
          <cell r="BS20">
            <v>100</v>
          </cell>
          <cell r="BT20">
            <v>100</v>
          </cell>
          <cell r="BU20">
            <v>57</v>
          </cell>
        </row>
        <row r="21">
          <cell r="BM21">
            <v>153</v>
          </cell>
          <cell r="BN21">
            <v>153</v>
          </cell>
          <cell r="BO21">
            <v>153</v>
          </cell>
          <cell r="BP21">
            <v>275</v>
          </cell>
          <cell r="BQ21">
            <v>26278</v>
          </cell>
          <cell r="BR21">
            <v>26351</v>
          </cell>
          <cell r="BS21">
            <v>100</v>
          </cell>
          <cell r="BT21">
            <v>100</v>
          </cell>
          <cell r="BU21">
            <v>100</v>
          </cell>
        </row>
        <row r="22">
          <cell r="BM22">
            <v>194</v>
          </cell>
          <cell r="BN22">
            <v>182</v>
          </cell>
          <cell r="BO22">
            <v>182</v>
          </cell>
          <cell r="BP22">
            <v>323</v>
          </cell>
          <cell r="BQ22">
            <v>37717</v>
          </cell>
          <cell r="BR22">
            <v>31355</v>
          </cell>
          <cell r="BS22">
            <v>100</v>
          </cell>
          <cell r="BT22">
            <v>100</v>
          </cell>
          <cell r="BU22">
            <v>83</v>
          </cell>
        </row>
        <row r="23">
          <cell r="BM23">
            <v>184</v>
          </cell>
          <cell r="BN23">
            <v>165</v>
          </cell>
          <cell r="BO23">
            <v>165</v>
          </cell>
          <cell r="BP23">
            <v>374</v>
          </cell>
          <cell r="BQ23">
            <v>27106</v>
          </cell>
          <cell r="BR23">
            <v>25932</v>
          </cell>
          <cell r="BS23">
            <v>100</v>
          </cell>
          <cell r="BT23">
            <v>100</v>
          </cell>
          <cell r="BU23">
            <v>97</v>
          </cell>
        </row>
        <row r="24">
          <cell r="BM24">
            <v>537</v>
          </cell>
          <cell r="BN24">
            <v>488</v>
          </cell>
          <cell r="BO24">
            <v>488</v>
          </cell>
          <cell r="BP24">
            <v>708</v>
          </cell>
          <cell r="BQ24">
            <v>70535</v>
          </cell>
          <cell r="BR24">
            <v>58612</v>
          </cell>
          <cell r="BS24">
            <v>100</v>
          </cell>
          <cell r="BT24">
            <v>100</v>
          </cell>
          <cell r="BU24">
            <v>83</v>
          </cell>
        </row>
        <row r="26">
          <cell r="BM26">
            <v>281</v>
          </cell>
          <cell r="BN26">
            <v>281</v>
          </cell>
          <cell r="BO26">
            <v>281</v>
          </cell>
          <cell r="BP26">
            <v>673</v>
          </cell>
          <cell r="BQ26">
            <v>53107</v>
          </cell>
          <cell r="BR26">
            <v>46208</v>
          </cell>
          <cell r="BS26">
            <v>100</v>
          </cell>
          <cell r="BT26">
            <v>100</v>
          </cell>
          <cell r="BU26">
            <v>87</v>
          </cell>
        </row>
        <row r="27">
          <cell r="BM27">
            <v>154</v>
          </cell>
          <cell r="BN27">
            <v>154</v>
          </cell>
          <cell r="BO27">
            <v>154</v>
          </cell>
          <cell r="BP27">
            <v>253</v>
          </cell>
          <cell r="BQ27">
            <v>48567</v>
          </cell>
          <cell r="BR27">
            <v>37858</v>
          </cell>
          <cell r="BS27">
            <v>100</v>
          </cell>
          <cell r="BT27">
            <v>100</v>
          </cell>
          <cell r="BU27">
            <v>77</v>
          </cell>
        </row>
        <row r="28">
          <cell r="BM28">
            <v>104</v>
          </cell>
          <cell r="BN28">
            <v>104</v>
          </cell>
          <cell r="BO28">
            <v>104</v>
          </cell>
          <cell r="BP28">
            <v>134</v>
          </cell>
          <cell r="BQ28">
            <v>37615</v>
          </cell>
          <cell r="BR28">
            <v>38631</v>
          </cell>
          <cell r="BS28">
            <v>100</v>
          </cell>
          <cell r="BT28">
            <v>100</v>
          </cell>
          <cell r="BU28">
            <v>100</v>
          </cell>
        </row>
        <row r="29">
          <cell r="BM29">
            <v>82</v>
          </cell>
          <cell r="BN29">
            <v>82</v>
          </cell>
          <cell r="BO29">
            <v>82</v>
          </cell>
          <cell r="BP29">
            <v>136</v>
          </cell>
          <cell r="BQ29">
            <v>20212</v>
          </cell>
          <cell r="BR29">
            <v>17557</v>
          </cell>
          <cell r="BS29">
            <v>100</v>
          </cell>
          <cell r="BT29">
            <v>100</v>
          </cell>
          <cell r="BU29">
            <v>87</v>
          </cell>
        </row>
        <row r="30">
          <cell r="BM30">
            <v>236</v>
          </cell>
          <cell r="BN30">
            <v>236</v>
          </cell>
          <cell r="BO30">
            <v>236</v>
          </cell>
          <cell r="BP30">
            <v>371</v>
          </cell>
          <cell r="BQ30">
            <v>47907</v>
          </cell>
          <cell r="BR30">
            <v>30045</v>
          </cell>
          <cell r="BS30">
            <v>100</v>
          </cell>
          <cell r="BT30">
            <v>100</v>
          </cell>
          <cell r="BU30">
            <v>62</v>
          </cell>
        </row>
        <row r="31">
          <cell r="BM31">
            <v>150</v>
          </cell>
          <cell r="BN31">
            <v>150</v>
          </cell>
          <cell r="BO31">
            <v>150</v>
          </cell>
          <cell r="BP31">
            <v>231</v>
          </cell>
          <cell r="BQ31">
            <v>27957</v>
          </cell>
          <cell r="BR31">
            <v>27997</v>
          </cell>
          <cell r="BS31">
            <v>100</v>
          </cell>
          <cell r="BT31">
            <v>100</v>
          </cell>
          <cell r="BU31">
            <v>100</v>
          </cell>
        </row>
        <row r="32">
          <cell r="BM32">
            <v>286</v>
          </cell>
          <cell r="BN32">
            <v>285</v>
          </cell>
          <cell r="BO32">
            <v>285</v>
          </cell>
          <cell r="BP32">
            <v>425</v>
          </cell>
          <cell r="BQ32">
            <v>82041</v>
          </cell>
          <cell r="BR32">
            <v>82425</v>
          </cell>
          <cell r="BS32">
            <v>100</v>
          </cell>
          <cell r="BT32">
            <v>100</v>
          </cell>
          <cell r="BU32">
            <v>100</v>
          </cell>
        </row>
        <row r="33">
          <cell r="BM33">
            <v>177</v>
          </cell>
          <cell r="BN33">
            <v>176</v>
          </cell>
          <cell r="BO33">
            <v>176</v>
          </cell>
          <cell r="BP33">
            <v>328</v>
          </cell>
          <cell r="BQ33">
            <v>36635</v>
          </cell>
          <cell r="BR33">
            <v>36526</v>
          </cell>
          <cell r="BS33">
            <v>100</v>
          </cell>
          <cell r="BT33">
            <v>100</v>
          </cell>
          <cell r="BU33">
            <v>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1"/>
  <sheetViews>
    <sheetView tabSelected="1" workbookViewId="0">
      <selection activeCell="BN6" sqref="BN6"/>
    </sheetView>
  </sheetViews>
  <sheetFormatPr defaultRowHeight="15" x14ac:dyDescent="0.25"/>
  <cols>
    <col min="1" max="1" width="3.85546875" customWidth="1"/>
    <col min="2" max="2" width="22.28515625" customWidth="1"/>
    <col min="3" max="64" width="0" hidden="1" customWidth="1"/>
    <col min="65" max="65" width="1.7109375" hidden="1" customWidth="1"/>
    <col min="66" max="66" width="9" customWidth="1"/>
    <col min="67" max="67" width="9.85546875" customWidth="1"/>
    <col min="68" max="68" width="10.28515625" customWidth="1"/>
    <col min="69" max="69" width="9.7109375" customWidth="1"/>
    <col min="70" max="70" width="10.5703125" customWidth="1"/>
    <col min="71" max="71" width="11.5703125" customWidth="1"/>
    <col min="73" max="73" width="10.28515625" customWidth="1"/>
    <col min="74" max="74" width="10.7109375" customWidth="1"/>
    <col min="76" max="76" width="10.28515625" customWidth="1"/>
    <col min="77" max="77" width="10.140625" customWidth="1"/>
    <col min="78" max="78" width="11.42578125" customWidth="1"/>
    <col min="79" max="79" width="10.7109375" customWidth="1"/>
    <col min="80" max="80" width="10.140625" customWidth="1"/>
    <col min="81" max="81" width="10.7109375" customWidth="1"/>
    <col min="82" max="82" width="10.5703125" customWidth="1"/>
    <col min="83" max="83" width="10.42578125" customWidth="1"/>
  </cols>
  <sheetData>
    <row r="1" spans="1:83" ht="18" thickBot="1" x14ac:dyDescent="0.3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</row>
    <row r="2" spans="1:83" ht="19.5" thickBot="1" x14ac:dyDescent="0.35">
      <c r="A2" s="173"/>
      <c r="B2" s="175"/>
      <c r="C2" s="168" t="s">
        <v>25</v>
      </c>
      <c r="D2" s="177"/>
      <c r="E2" s="177"/>
      <c r="F2" s="177"/>
      <c r="G2" s="177"/>
      <c r="H2" s="177"/>
      <c r="I2" s="168" t="s">
        <v>33</v>
      </c>
      <c r="J2" s="177"/>
      <c r="K2" s="177"/>
      <c r="L2" s="177"/>
      <c r="M2" s="177"/>
      <c r="N2" s="178"/>
      <c r="O2" s="168" t="s">
        <v>34</v>
      </c>
      <c r="P2" s="177"/>
      <c r="Q2" s="177"/>
      <c r="R2" s="177"/>
      <c r="S2" s="177"/>
      <c r="T2" s="179"/>
      <c r="U2" s="179"/>
      <c r="V2" s="168" t="s">
        <v>37</v>
      </c>
      <c r="W2" s="169"/>
      <c r="X2" s="169"/>
      <c r="Y2" s="169"/>
      <c r="Z2" s="169"/>
      <c r="AA2" s="169"/>
      <c r="AB2" s="169"/>
      <c r="AC2" s="170"/>
      <c r="AD2" s="168" t="s">
        <v>40</v>
      </c>
      <c r="AE2" s="169"/>
      <c r="AF2" s="169"/>
      <c r="AG2" s="169"/>
      <c r="AH2" s="169"/>
      <c r="AI2" s="169"/>
      <c r="AJ2" s="169"/>
      <c r="AK2" s="169"/>
      <c r="AL2" s="170"/>
      <c r="AM2" s="168" t="s">
        <v>42</v>
      </c>
      <c r="AN2" s="169"/>
      <c r="AO2" s="169"/>
      <c r="AP2" s="169"/>
      <c r="AQ2" s="169"/>
      <c r="AR2" s="169"/>
      <c r="AS2" s="169"/>
      <c r="AT2" s="169"/>
      <c r="AU2" s="171"/>
      <c r="AV2" s="168" t="s">
        <v>43</v>
      </c>
      <c r="AW2" s="169"/>
      <c r="AX2" s="169"/>
      <c r="AY2" s="169"/>
      <c r="AZ2" s="169"/>
      <c r="BA2" s="169"/>
      <c r="BB2" s="169"/>
      <c r="BC2" s="169"/>
      <c r="BD2" s="170"/>
      <c r="BE2" s="168" t="s">
        <v>44</v>
      </c>
      <c r="BF2" s="169"/>
      <c r="BG2" s="169"/>
      <c r="BH2" s="169"/>
      <c r="BI2" s="169"/>
      <c r="BJ2" s="169"/>
      <c r="BK2" s="169"/>
      <c r="BL2" s="169"/>
      <c r="BM2" s="170"/>
      <c r="BN2" s="168" t="s">
        <v>45</v>
      </c>
      <c r="BO2" s="169"/>
      <c r="BP2" s="169"/>
      <c r="BQ2" s="169"/>
      <c r="BR2" s="169"/>
      <c r="BS2" s="169"/>
      <c r="BT2" s="169"/>
      <c r="BU2" s="169"/>
      <c r="BV2" s="170"/>
      <c r="BW2" s="168" t="s">
        <v>49</v>
      </c>
      <c r="BX2" s="169"/>
      <c r="BY2" s="169"/>
      <c r="BZ2" s="169"/>
      <c r="CA2" s="169"/>
      <c r="CB2" s="169"/>
      <c r="CC2" s="169"/>
      <c r="CD2" s="169"/>
      <c r="CE2" s="170"/>
    </row>
    <row r="3" spans="1:83" ht="112.5" customHeight="1" thickBot="1" x14ac:dyDescent="0.3">
      <c r="A3" s="174"/>
      <c r="B3" s="176"/>
      <c r="C3" s="19" t="s">
        <v>26</v>
      </c>
      <c r="D3" s="29" t="s">
        <v>27</v>
      </c>
      <c r="E3" s="29" t="s">
        <v>29</v>
      </c>
      <c r="F3" s="29" t="s">
        <v>30</v>
      </c>
      <c r="G3" s="29" t="s">
        <v>31</v>
      </c>
      <c r="H3" s="29" t="s">
        <v>32</v>
      </c>
      <c r="I3" s="19" t="s">
        <v>26</v>
      </c>
      <c r="J3" s="29" t="s">
        <v>27</v>
      </c>
      <c r="K3" s="29" t="s">
        <v>29</v>
      </c>
      <c r="L3" s="29" t="s">
        <v>30</v>
      </c>
      <c r="M3" s="29" t="s">
        <v>31</v>
      </c>
      <c r="N3" s="52" t="s">
        <v>32</v>
      </c>
      <c r="O3" s="19" t="s">
        <v>26</v>
      </c>
      <c r="P3" s="29" t="s">
        <v>27</v>
      </c>
      <c r="Q3" s="29" t="s">
        <v>29</v>
      </c>
      <c r="R3" s="29" t="s">
        <v>30</v>
      </c>
      <c r="S3" s="29" t="s">
        <v>31</v>
      </c>
      <c r="T3" s="62" t="s">
        <v>36</v>
      </c>
      <c r="U3" s="62" t="s">
        <v>32</v>
      </c>
      <c r="V3" s="82" t="s">
        <v>26</v>
      </c>
      <c r="W3" s="90" t="s">
        <v>27</v>
      </c>
      <c r="X3" s="90" t="s">
        <v>29</v>
      </c>
      <c r="Y3" s="90" t="s">
        <v>30</v>
      </c>
      <c r="Z3" s="90" t="s">
        <v>31</v>
      </c>
      <c r="AA3" s="90" t="s">
        <v>32</v>
      </c>
      <c r="AB3" s="90" t="s">
        <v>38</v>
      </c>
      <c r="AC3" s="108" t="s">
        <v>39</v>
      </c>
      <c r="AD3" s="118" t="s">
        <v>26</v>
      </c>
      <c r="AE3" s="124" t="s">
        <v>27</v>
      </c>
      <c r="AF3" s="124" t="s">
        <v>29</v>
      </c>
      <c r="AG3" s="124" t="s">
        <v>30</v>
      </c>
      <c r="AH3" s="124" t="s">
        <v>41</v>
      </c>
      <c r="AI3" s="124" t="s">
        <v>31</v>
      </c>
      <c r="AJ3" s="124" t="s">
        <v>32</v>
      </c>
      <c r="AK3" s="124" t="s">
        <v>38</v>
      </c>
      <c r="AL3" s="145" t="s">
        <v>39</v>
      </c>
      <c r="AM3" s="118" t="s">
        <v>26</v>
      </c>
      <c r="AN3" s="124" t="s">
        <v>27</v>
      </c>
      <c r="AO3" s="124" t="s">
        <v>29</v>
      </c>
      <c r="AP3" s="124" t="s">
        <v>30</v>
      </c>
      <c r="AQ3" s="124" t="s">
        <v>41</v>
      </c>
      <c r="AR3" s="124" t="s">
        <v>31</v>
      </c>
      <c r="AS3" s="124" t="s">
        <v>32</v>
      </c>
      <c r="AT3" s="124" t="s">
        <v>38</v>
      </c>
      <c r="AU3" s="153" t="s">
        <v>39</v>
      </c>
      <c r="AV3" s="118" t="s">
        <v>26</v>
      </c>
      <c r="AW3" s="124" t="s">
        <v>27</v>
      </c>
      <c r="AX3" s="124" t="s">
        <v>29</v>
      </c>
      <c r="AY3" s="124" t="s">
        <v>30</v>
      </c>
      <c r="AZ3" s="124" t="s">
        <v>41</v>
      </c>
      <c r="BA3" s="124" t="s">
        <v>31</v>
      </c>
      <c r="BB3" s="124" t="s">
        <v>32</v>
      </c>
      <c r="BC3" s="124" t="s">
        <v>38</v>
      </c>
      <c r="BD3" s="145" t="s">
        <v>39</v>
      </c>
      <c r="BE3" s="118" t="s">
        <v>26</v>
      </c>
      <c r="BF3" s="124" t="s">
        <v>27</v>
      </c>
      <c r="BG3" s="124" t="s">
        <v>29</v>
      </c>
      <c r="BH3" s="124" t="s">
        <v>30</v>
      </c>
      <c r="BI3" s="124" t="s">
        <v>41</v>
      </c>
      <c r="BJ3" s="124" t="s">
        <v>31</v>
      </c>
      <c r="BK3" s="124" t="s">
        <v>32</v>
      </c>
      <c r="BL3" s="124" t="s">
        <v>38</v>
      </c>
      <c r="BM3" s="145" t="s">
        <v>39</v>
      </c>
      <c r="BN3" s="180" t="s">
        <v>26</v>
      </c>
      <c r="BO3" s="181" t="s">
        <v>27</v>
      </c>
      <c r="BP3" s="181" t="s">
        <v>29</v>
      </c>
      <c r="BQ3" s="181" t="s">
        <v>46</v>
      </c>
      <c r="BR3" s="181" t="s">
        <v>47</v>
      </c>
      <c r="BS3" s="181" t="s">
        <v>31</v>
      </c>
      <c r="BT3" s="181" t="s">
        <v>48</v>
      </c>
      <c r="BU3" s="181" t="s">
        <v>38</v>
      </c>
      <c r="BV3" s="182" t="s">
        <v>39</v>
      </c>
      <c r="BW3" s="180" t="s">
        <v>26</v>
      </c>
      <c r="BX3" s="181" t="s">
        <v>27</v>
      </c>
      <c r="BY3" s="181" t="s">
        <v>29</v>
      </c>
      <c r="BZ3" s="181" t="s">
        <v>30</v>
      </c>
      <c r="CA3" s="181" t="s">
        <v>47</v>
      </c>
      <c r="CB3" s="181" t="s">
        <v>31</v>
      </c>
      <c r="CC3" s="181" t="s">
        <v>48</v>
      </c>
      <c r="CD3" s="181" t="s">
        <v>38</v>
      </c>
      <c r="CE3" s="182" t="s">
        <v>39</v>
      </c>
    </row>
    <row r="4" spans="1:83" s="201" customFormat="1" ht="18.75" thickTop="1" thickBot="1" x14ac:dyDescent="0.35">
      <c r="A4" s="185"/>
      <c r="B4" s="184" t="s">
        <v>1</v>
      </c>
      <c r="C4" s="186">
        <f>C5+C12</f>
        <v>20257</v>
      </c>
      <c r="D4" s="187">
        <f>D5+D12</f>
        <v>11268</v>
      </c>
      <c r="E4" s="187">
        <f>E5+E12</f>
        <v>13719</v>
      </c>
      <c r="F4" s="187">
        <f>F5+F12</f>
        <v>22065</v>
      </c>
      <c r="G4" s="187">
        <f>G5+G12</f>
        <v>142967</v>
      </c>
      <c r="H4" s="188">
        <f t="shared" ref="H4:H31" si="0">D4/E4*100</f>
        <v>82.134266345943587</v>
      </c>
      <c r="I4" s="186">
        <f>I5+I12</f>
        <v>21325</v>
      </c>
      <c r="J4" s="187">
        <f>J5+J12</f>
        <v>13352</v>
      </c>
      <c r="K4" s="187">
        <f>K5+K12</f>
        <v>13789</v>
      </c>
      <c r="L4" s="187">
        <f>L5+L12</f>
        <v>23636</v>
      </c>
      <c r="M4" s="187">
        <f>M5+M12</f>
        <v>221825</v>
      </c>
      <c r="N4" s="189">
        <f t="shared" ref="N4:N31" si="1">J4/K4*100</f>
        <v>96.830807165131631</v>
      </c>
      <c r="O4" s="186">
        <f>O5+O12</f>
        <v>21951</v>
      </c>
      <c r="P4" s="187">
        <f>P5+P12</f>
        <v>13877</v>
      </c>
      <c r="Q4" s="187">
        <f>Q5+Q12</f>
        <v>13877</v>
      </c>
      <c r="R4" s="187">
        <f>R5+R12</f>
        <v>24821</v>
      </c>
      <c r="S4" s="187">
        <f>S5+S12</f>
        <v>335298</v>
      </c>
      <c r="T4" s="190">
        <f>S4-M4</f>
        <v>113473</v>
      </c>
      <c r="U4" s="191">
        <f t="shared" ref="U4:U31" si="2">P4/Q4*100</f>
        <v>100</v>
      </c>
      <c r="V4" s="186">
        <f>V5+V12</f>
        <v>22277</v>
      </c>
      <c r="W4" s="192">
        <f>W5+W12</f>
        <v>13940</v>
      </c>
      <c r="X4" s="192">
        <f>X5+X12</f>
        <v>13940</v>
      </c>
      <c r="Y4" s="192">
        <f>Y5+Y12</f>
        <v>25260</v>
      </c>
      <c r="Z4" s="192">
        <f>Z5+Z12</f>
        <v>1121843</v>
      </c>
      <c r="AA4" s="188">
        <f>W4/X4*100</f>
        <v>100</v>
      </c>
      <c r="AB4" s="193">
        <v>100</v>
      </c>
      <c r="AC4" s="194">
        <v>25</v>
      </c>
      <c r="AD4" s="195">
        <f t="shared" ref="AD4:AI4" si="3">AD5+AD12</f>
        <v>22401</v>
      </c>
      <c r="AE4" s="192">
        <f t="shared" si="3"/>
        <v>14017</v>
      </c>
      <c r="AF4" s="192">
        <f t="shared" si="3"/>
        <v>14017</v>
      </c>
      <c r="AG4" s="196">
        <f t="shared" si="3"/>
        <v>25454</v>
      </c>
      <c r="AH4" s="197">
        <f t="shared" si="3"/>
        <v>4277632</v>
      </c>
      <c r="AI4" s="197">
        <f t="shared" si="3"/>
        <v>1375511</v>
      </c>
      <c r="AJ4" s="198">
        <v>100</v>
      </c>
      <c r="AK4" s="192">
        <v>100</v>
      </c>
      <c r="AL4" s="199">
        <v>31</v>
      </c>
      <c r="AM4" s="195">
        <f t="shared" ref="AM4:AR4" si="4">AM5+AM12</f>
        <v>22465</v>
      </c>
      <c r="AN4" s="192">
        <f t="shared" si="4"/>
        <v>14089</v>
      </c>
      <c r="AO4" s="192">
        <f t="shared" si="4"/>
        <v>14089</v>
      </c>
      <c r="AP4" s="196">
        <f t="shared" si="4"/>
        <v>25742</v>
      </c>
      <c r="AQ4" s="197">
        <f t="shared" si="4"/>
        <v>4451989</v>
      </c>
      <c r="AR4" s="197">
        <f t="shared" si="4"/>
        <v>1522228</v>
      </c>
      <c r="AS4" s="198">
        <v>100</v>
      </c>
      <c r="AT4" s="192">
        <v>100</v>
      </c>
      <c r="AU4" s="196">
        <v>34</v>
      </c>
      <c r="AV4" s="195">
        <f t="shared" ref="AV4:BA4" si="5">SUM(AV12+AV5)</f>
        <v>22549</v>
      </c>
      <c r="AW4" s="192">
        <f t="shared" si="5"/>
        <v>14158</v>
      </c>
      <c r="AX4" s="192">
        <f t="shared" si="5"/>
        <v>14158</v>
      </c>
      <c r="AY4" s="196">
        <f t="shared" si="5"/>
        <v>26028</v>
      </c>
      <c r="AZ4" s="197">
        <f t="shared" si="5"/>
        <v>4489270</v>
      </c>
      <c r="BA4" s="197">
        <f t="shared" si="5"/>
        <v>1748609</v>
      </c>
      <c r="BB4" s="198">
        <v>100</v>
      </c>
      <c r="BC4" s="192">
        <v>100</v>
      </c>
      <c r="BD4" s="199">
        <v>40</v>
      </c>
      <c r="BE4" s="195">
        <v>22953</v>
      </c>
      <c r="BF4" s="192">
        <v>14582</v>
      </c>
      <c r="BG4" s="192">
        <v>14582</v>
      </c>
      <c r="BH4" s="196">
        <v>26817</v>
      </c>
      <c r="BI4" s="197">
        <v>4591883</v>
      </c>
      <c r="BJ4" s="197">
        <v>2303658</v>
      </c>
      <c r="BK4" s="198">
        <v>100</v>
      </c>
      <c r="BL4" s="192">
        <v>100</v>
      </c>
      <c r="BM4" s="199">
        <v>50</v>
      </c>
      <c r="BN4" s="200">
        <f t="shared" ref="BN4:BS4" si="6">SUM(BN5, BN12)</f>
        <v>23283</v>
      </c>
      <c r="BO4" s="200">
        <f t="shared" si="6"/>
        <v>14827</v>
      </c>
      <c r="BP4" s="200">
        <f t="shared" si="6"/>
        <v>14827</v>
      </c>
      <c r="BQ4" s="200">
        <f t="shared" si="6"/>
        <v>28166</v>
      </c>
      <c r="BR4" s="200">
        <f t="shared" si="6"/>
        <v>4728168</v>
      </c>
      <c r="BS4" s="200">
        <f t="shared" si="6"/>
        <v>4804810</v>
      </c>
      <c r="BT4" s="200">
        <v>100</v>
      </c>
      <c r="BU4" s="200">
        <v>100</v>
      </c>
      <c r="BV4" s="200">
        <v>99.3</v>
      </c>
      <c r="BW4" s="200">
        <f t="shared" ref="BW4:CB4" si="7">SUM(BW5, BW12)</f>
        <v>23323</v>
      </c>
      <c r="BX4" s="200">
        <f t="shared" si="7"/>
        <v>14856</v>
      </c>
      <c r="BY4" s="200">
        <f t="shared" si="7"/>
        <v>14856</v>
      </c>
      <c r="BZ4" s="200">
        <f t="shared" si="7"/>
        <v>28527</v>
      </c>
      <c r="CA4" s="200">
        <f t="shared" si="7"/>
        <v>4807422</v>
      </c>
      <c r="CB4" s="200">
        <f t="shared" si="7"/>
        <v>4893811</v>
      </c>
      <c r="CC4" s="200">
        <v>100</v>
      </c>
      <c r="CD4" s="200">
        <v>100</v>
      </c>
      <c r="CE4" s="200">
        <v>99.4</v>
      </c>
    </row>
    <row r="5" spans="1:83" ht="33" thickTop="1" thickBot="1" x14ac:dyDescent="0.3">
      <c r="A5" s="1"/>
      <c r="B5" s="7" t="s">
        <v>2</v>
      </c>
      <c r="C5" s="20">
        <f>SUM(C6:C11)</f>
        <v>17133</v>
      </c>
      <c r="D5" s="30">
        <f>SUM(D6:D11)</f>
        <v>8177</v>
      </c>
      <c r="E5" s="30">
        <f>SUM(E6:E11)</f>
        <v>10628</v>
      </c>
      <c r="F5" s="30">
        <f>SUM(F6:F11)</f>
        <v>16627</v>
      </c>
      <c r="G5" s="40">
        <f>SUM(G6:G11)</f>
        <v>24533</v>
      </c>
      <c r="H5" s="43">
        <f t="shared" si="0"/>
        <v>76.938276251411367</v>
      </c>
      <c r="I5" s="20">
        <f>SUM(I6:I11)</f>
        <v>18136</v>
      </c>
      <c r="J5" s="30">
        <f>SUM(J6:J11)</f>
        <v>10196</v>
      </c>
      <c r="K5" s="30">
        <f>SUM(K6:K11)</f>
        <v>10633</v>
      </c>
      <c r="L5" s="30">
        <f>SUM(L6:L11)</f>
        <v>18062</v>
      </c>
      <c r="M5" s="30">
        <f>SUM(M6:M11)</f>
        <v>62589</v>
      </c>
      <c r="N5" s="53">
        <f t="shared" si="1"/>
        <v>95.89015329634158</v>
      </c>
      <c r="O5" s="20">
        <f>SUM(O6:O11)</f>
        <v>18638</v>
      </c>
      <c r="P5" s="30">
        <f>SUM(P6:P11)</f>
        <v>10653</v>
      </c>
      <c r="Q5" s="30">
        <f>SUM(Q6:Q11)</f>
        <v>10653</v>
      </c>
      <c r="R5" s="30">
        <f>SUM(R6:R11)</f>
        <v>19146</v>
      </c>
      <c r="S5" s="30">
        <f>SUM(S6:S11)</f>
        <v>124666</v>
      </c>
      <c r="T5" s="63">
        <f t="shared" ref="T5:T31" si="8">S5-M5</f>
        <v>62077</v>
      </c>
      <c r="U5" s="73">
        <f t="shared" si="2"/>
        <v>100</v>
      </c>
      <c r="V5" s="20">
        <f>SUM(V6:V11)</f>
        <v>18918</v>
      </c>
      <c r="W5" s="91">
        <f>SUM(W6:W11)</f>
        <v>10670</v>
      </c>
      <c r="X5" s="91">
        <f>SUM(X6:X11)</f>
        <v>10670</v>
      </c>
      <c r="Y5" s="91">
        <f>SUM(Y6:Y11)</f>
        <v>19481</v>
      </c>
      <c r="Z5" s="91">
        <f>SUM(Z6:Z11)</f>
        <v>859529</v>
      </c>
      <c r="AA5" s="43">
        <f>W5/X5*100</f>
        <v>100</v>
      </c>
      <c r="AB5" s="101">
        <v>100</v>
      </c>
      <c r="AC5" s="109">
        <v>23</v>
      </c>
      <c r="AD5" s="119">
        <f t="shared" ref="AD5:AI5" si="9">SUM(AD6:AD11)</f>
        <v>18931</v>
      </c>
      <c r="AE5" s="91">
        <f t="shared" si="9"/>
        <v>10686</v>
      </c>
      <c r="AF5" s="91">
        <f t="shared" si="9"/>
        <v>10686</v>
      </c>
      <c r="AG5" s="125">
        <f t="shared" si="9"/>
        <v>19552</v>
      </c>
      <c r="AH5" s="131">
        <f t="shared" si="9"/>
        <v>3644278</v>
      </c>
      <c r="AI5" s="131">
        <f t="shared" si="9"/>
        <v>1061834</v>
      </c>
      <c r="AJ5" s="137">
        <v>100</v>
      </c>
      <c r="AK5" s="91">
        <v>100</v>
      </c>
      <c r="AL5" s="146">
        <f>SUM(AL6:AL11)/6</f>
        <v>25.116666666666664</v>
      </c>
      <c r="AM5" s="119">
        <f t="shared" ref="AM5:AR5" si="10">SUM(AM6:AM11)</f>
        <v>18951</v>
      </c>
      <c r="AN5" s="91">
        <f t="shared" si="10"/>
        <v>10714</v>
      </c>
      <c r="AO5" s="91">
        <f t="shared" si="10"/>
        <v>10714</v>
      </c>
      <c r="AP5" s="125">
        <f t="shared" si="10"/>
        <v>19738</v>
      </c>
      <c r="AQ5" s="131">
        <f t="shared" si="10"/>
        <v>3783831</v>
      </c>
      <c r="AR5" s="131">
        <f t="shared" si="10"/>
        <v>1140727</v>
      </c>
      <c r="AS5" s="137">
        <v>100</v>
      </c>
      <c r="AT5" s="91">
        <v>100</v>
      </c>
      <c r="AU5" s="154">
        <f>SUM(AU6:AU11)/6</f>
        <v>29.567196708829361</v>
      </c>
      <c r="AV5" s="119">
        <f t="shared" ref="AV5:BA5" si="11">SUM(AV6:AV11)</f>
        <v>18983</v>
      </c>
      <c r="AW5" s="91">
        <f t="shared" si="11"/>
        <v>10743</v>
      </c>
      <c r="AX5" s="91">
        <f t="shared" si="11"/>
        <v>10743</v>
      </c>
      <c r="AY5" s="125">
        <f t="shared" si="11"/>
        <v>19914</v>
      </c>
      <c r="AZ5" s="131">
        <f t="shared" si="11"/>
        <v>3806892</v>
      </c>
      <c r="BA5" s="131">
        <f t="shared" si="11"/>
        <v>1287520</v>
      </c>
      <c r="BB5" s="137">
        <v>100</v>
      </c>
      <c r="BC5" s="91">
        <v>100</v>
      </c>
      <c r="BD5" s="146">
        <v>34</v>
      </c>
      <c r="BE5" s="119">
        <v>19019</v>
      </c>
      <c r="BF5" s="91">
        <v>10799</v>
      </c>
      <c r="BG5" s="91">
        <v>10799</v>
      </c>
      <c r="BH5" s="125">
        <v>20079</v>
      </c>
      <c r="BI5" s="131">
        <v>3835594</v>
      </c>
      <c r="BJ5" s="131">
        <v>1697842</v>
      </c>
      <c r="BK5" s="137">
        <v>100</v>
      </c>
      <c r="BL5" s="91">
        <v>100</v>
      </c>
      <c r="BM5" s="146">
        <v>44</v>
      </c>
      <c r="BN5" s="165">
        <f t="shared" ref="BN5:BS5" si="12">SUM(BN6:BN11)</f>
        <v>19194</v>
      </c>
      <c r="BO5" s="165">
        <f t="shared" si="12"/>
        <v>10892</v>
      </c>
      <c r="BP5" s="165">
        <f t="shared" si="12"/>
        <v>10892</v>
      </c>
      <c r="BQ5" s="165">
        <f t="shared" si="12"/>
        <v>20800</v>
      </c>
      <c r="BR5" s="165">
        <f t="shared" si="12"/>
        <v>3867109</v>
      </c>
      <c r="BS5" s="165">
        <f t="shared" si="12"/>
        <v>3948991</v>
      </c>
      <c r="BT5" s="165">
        <v>100</v>
      </c>
      <c r="BU5" s="165">
        <v>100</v>
      </c>
      <c r="BV5" s="165">
        <v>99.2</v>
      </c>
      <c r="BW5" s="165">
        <f t="shared" ref="BW5:CB5" si="13">SUM(BW6:BW11)</f>
        <v>19204</v>
      </c>
      <c r="BX5" s="165">
        <f t="shared" si="13"/>
        <v>10905</v>
      </c>
      <c r="BY5" s="165">
        <f t="shared" si="13"/>
        <v>10905</v>
      </c>
      <c r="BZ5" s="165">
        <f t="shared" si="13"/>
        <v>20898</v>
      </c>
      <c r="CA5" s="165">
        <f t="shared" si="13"/>
        <v>3913243</v>
      </c>
      <c r="CB5" s="165">
        <f t="shared" si="13"/>
        <v>3994959</v>
      </c>
      <c r="CC5" s="165">
        <v>100</v>
      </c>
      <c r="CD5" s="165">
        <v>100</v>
      </c>
      <c r="CE5" s="165">
        <v>99.2</v>
      </c>
    </row>
    <row r="6" spans="1:83" ht="18" customHeight="1" x14ac:dyDescent="0.25">
      <c r="A6" s="2">
        <v>1</v>
      </c>
      <c r="B6" s="8" t="s">
        <v>3</v>
      </c>
      <c r="C6" s="21">
        <v>5286</v>
      </c>
      <c r="D6" s="31">
        <v>2002</v>
      </c>
      <c r="E6" s="31">
        <v>2002</v>
      </c>
      <c r="F6" s="31">
        <v>3516</v>
      </c>
      <c r="G6" s="31">
        <v>17944</v>
      </c>
      <c r="H6" s="44">
        <f t="shared" si="0"/>
        <v>100</v>
      </c>
      <c r="I6" s="21">
        <v>5286</v>
      </c>
      <c r="J6" s="31">
        <v>2006</v>
      </c>
      <c r="K6" s="31">
        <v>2006</v>
      </c>
      <c r="L6" s="31">
        <v>3638</v>
      </c>
      <c r="M6" s="31">
        <v>40739</v>
      </c>
      <c r="N6" s="54">
        <f t="shared" si="1"/>
        <v>100</v>
      </c>
      <c r="O6" s="21">
        <v>5286</v>
      </c>
      <c r="P6" s="31">
        <v>2013</v>
      </c>
      <c r="Q6" s="31">
        <v>2013</v>
      </c>
      <c r="R6" s="31">
        <v>3658</v>
      </c>
      <c r="S6" s="31">
        <v>60044</v>
      </c>
      <c r="T6" s="64">
        <f t="shared" si="8"/>
        <v>19305</v>
      </c>
      <c r="U6" s="74">
        <f t="shared" si="2"/>
        <v>100</v>
      </c>
      <c r="V6" s="83">
        <v>5286</v>
      </c>
      <c r="W6" s="92">
        <v>2017</v>
      </c>
      <c r="X6" s="92">
        <v>2017</v>
      </c>
      <c r="Y6" s="92">
        <v>3892</v>
      </c>
      <c r="Z6" s="92">
        <v>759401</v>
      </c>
      <c r="AA6" s="44">
        <f>W6/X6*100</f>
        <v>100</v>
      </c>
      <c r="AB6" s="102">
        <v>100</v>
      </c>
      <c r="AC6" s="110">
        <v>50</v>
      </c>
      <c r="AD6" s="120">
        <v>5286</v>
      </c>
      <c r="AE6" s="120">
        <v>2019</v>
      </c>
      <c r="AF6" s="120">
        <v>2019</v>
      </c>
      <c r="AG6" s="126">
        <v>3950</v>
      </c>
      <c r="AH6" s="132">
        <v>1477357</v>
      </c>
      <c r="AI6" s="132">
        <v>799790</v>
      </c>
      <c r="AJ6" s="138">
        <v>100</v>
      </c>
      <c r="AK6" s="120">
        <v>100</v>
      </c>
      <c r="AL6" s="147">
        <v>51</v>
      </c>
      <c r="AM6" s="120">
        <v>5286</v>
      </c>
      <c r="AN6" s="120">
        <v>2028</v>
      </c>
      <c r="AO6" s="120">
        <v>2028</v>
      </c>
      <c r="AP6" s="126">
        <v>3974</v>
      </c>
      <c r="AQ6" s="132">
        <v>1584481</v>
      </c>
      <c r="AR6" s="132">
        <v>826998</v>
      </c>
      <c r="AS6" s="138">
        <v>100</v>
      </c>
      <c r="AT6" s="120">
        <v>100</v>
      </c>
      <c r="AU6" s="155">
        <f t="shared" ref="AU6:AU11" si="14">AR6/AQ6*100</f>
        <v>52.193620497816006</v>
      </c>
      <c r="AV6" s="158">
        <v>5286</v>
      </c>
      <c r="AW6" s="120">
        <v>2023</v>
      </c>
      <c r="AX6" s="120">
        <v>2023</v>
      </c>
      <c r="AY6" s="126">
        <v>4022</v>
      </c>
      <c r="AZ6" s="132">
        <v>1591110</v>
      </c>
      <c r="BA6" s="132">
        <v>885622</v>
      </c>
      <c r="BB6" s="138">
        <v>100</v>
      </c>
      <c r="BC6" s="120">
        <v>100</v>
      </c>
      <c r="BD6" s="162">
        <v>56</v>
      </c>
      <c r="BE6" s="158">
        <v>5286</v>
      </c>
      <c r="BF6" s="120">
        <v>2036</v>
      </c>
      <c r="BG6" s="120">
        <v>2036</v>
      </c>
      <c r="BH6" s="126">
        <v>4072</v>
      </c>
      <c r="BI6" s="132">
        <v>1602715</v>
      </c>
      <c r="BJ6" s="132">
        <v>1026295</v>
      </c>
      <c r="BK6" s="138">
        <v>100</v>
      </c>
      <c r="BL6" s="120">
        <v>100</v>
      </c>
      <c r="BM6" s="162">
        <v>64</v>
      </c>
      <c r="BN6" s="158">
        <v>5286</v>
      </c>
      <c r="BO6" s="120">
        <v>2059</v>
      </c>
      <c r="BP6" s="120">
        <v>2059</v>
      </c>
      <c r="BQ6" s="120">
        <v>4189</v>
      </c>
      <c r="BR6" s="120">
        <v>1632180</v>
      </c>
      <c r="BS6" s="120">
        <v>1559859</v>
      </c>
      <c r="BT6" s="120">
        <v>100</v>
      </c>
      <c r="BU6" s="120">
        <v>100</v>
      </c>
      <c r="BV6" s="120">
        <v>96</v>
      </c>
      <c r="BW6" s="158">
        <v>5286</v>
      </c>
      <c r="BX6" s="120">
        <v>2060</v>
      </c>
      <c r="BY6" s="120">
        <v>2060</v>
      </c>
      <c r="BZ6" s="120">
        <v>4206</v>
      </c>
      <c r="CA6" s="120">
        <v>1643278</v>
      </c>
      <c r="CB6" s="120">
        <v>1570150</v>
      </c>
      <c r="CC6" s="120">
        <v>100</v>
      </c>
      <c r="CD6" s="120">
        <v>100</v>
      </c>
      <c r="CE6" s="120">
        <v>96</v>
      </c>
    </row>
    <row r="7" spans="1:83" ht="15.75" x14ac:dyDescent="0.25">
      <c r="A7" s="2">
        <v>2</v>
      </c>
      <c r="B7" s="9" t="s">
        <v>4</v>
      </c>
      <c r="C7" s="22">
        <v>8012</v>
      </c>
      <c r="D7" s="32">
        <v>3855</v>
      </c>
      <c r="E7" s="32">
        <v>3855</v>
      </c>
      <c r="F7" s="32">
        <v>7599</v>
      </c>
      <c r="G7" s="31">
        <v>141</v>
      </c>
      <c r="H7" s="45">
        <f t="shared" si="0"/>
        <v>100</v>
      </c>
      <c r="I7" s="22">
        <v>8016</v>
      </c>
      <c r="J7" s="32">
        <v>3853</v>
      </c>
      <c r="K7" s="32">
        <v>3853</v>
      </c>
      <c r="L7" s="32">
        <v>7544</v>
      </c>
      <c r="M7" s="31">
        <v>8365</v>
      </c>
      <c r="N7" s="55">
        <f t="shared" si="1"/>
        <v>100</v>
      </c>
      <c r="O7" s="22">
        <v>8016</v>
      </c>
      <c r="P7" s="32">
        <v>3854</v>
      </c>
      <c r="Q7" s="32">
        <v>3854</v>
      </c>
      <c r="R7" s="32">
        <v>7890</v>
      </c>
      <c r="S7" s="31">
        <v>26292</v>
      </c>
      <c r="T7" s="64">
        <f t="shared" si="8"/>
        <v>17927</v>
      </c>
      <c r="U7" s="75">
        <f t="shared" si="2"/>
        <v>100</v>
      </c>
      <c r="V7" s="84">
        <v>8016</v>
      </c>
      <c r="W7" s="93">
        <v>3855</v>
      </c>
      <c r="X7" s="93">
        <v>3855</v>
      </c>
      <c r="Y7" s="93">
        <v>7908</v>
      </c>
      <c r="Z7" s="93">
        <v>41849</v>
      </c>
      <c r="AA7" s="45">
        <f>W7/X7*100</f>
        <v>100</v>
      </c>
      <c r="AB7" s="103">
        <v>100</v>
      </c>
      <c r="AC7" s="111">
        <v>5</v>
      </c>
      <c r="AD7" s="121">
        <v>8016</v>
      </c>
      <c r="AE7" s="121">
        <v>3856</v>
      </c>
      <c r="AF7" s="121">
        <v>3856</v>
      </c>
      <c r="AG7" s="127">
        <v>7913</v>
      </c>
      <c r="AH7" s="133">
        <v>792610</v>
      </c>
      <c r="AI7" s="133">
        <v>57688</v>
      </c>
      <c r="AJ7" s="139">
        <v>100</v>
      </c>
      <c r="AK7" s="121">
        <v>100</v>
      </c>
      <c r="AL7" s="148">
        <v>7</v>
      </c>
      <c r="AM7" s="121">
        <v>8016</v>
      </c>
      <c r="AN7" s="121">
        <v>3856</v>
      </c>
      <c r="AO7" s="121">
        <v>3856</v>
      </c>
      <c r="AP7" s="127">
        <v>8019</v>
      </c>
      <c r="AQ7" s="133">
        <v>794774</v>
      </c>
      <c r="AR7" s="133">
        <v>71882</v>
      </c>
      <c r="AS7" s="139">
        <v>100</v>
      </c>
      <c r="AT7" s="121">
        <v>100</v>
      </c>
      <c r="AU7" s="155">
        <f t="shared" si="14"/>
        <v>9.0443320994395897</v>
      </c>
      <c r="AV7" s="159">
        <v>8016</v>
      </c>
      <c r="AW7" s="121">
        <v>3858</v>
      </c>
      <c r="AX7" s="121">
        <v>3858</v>
      </c>
      <c r="AY7" s="127">
        <v>8088</v>
      </c>
      <c r="AZ7" s="133">
        <v>799217</v>
      </c>
      <c r="BA7" s="133">
        <v>86568</v>
      </c>
      <c r="BB7" s="139">
        <v>100</v>
      </c>
      <c r="BC7" s="121">
        <v>100</v>
      </c>
      <c r="BD7" s="162">
        <v>11</v>
      </c>
      <c r="BE7" s="159">
        <v>8016</v>
      </c>
      <c r="BF7" s="121">
        <v>3865</v>
      </c>
      <c r="BG7" s="121">
        <v>3865</v>
      </c>
      <c r="BH7" s="127">
        <v>8120</v>
      </c>
      <c r="BI7" s="133">
        <v>801249</v>
      </c>
      <c r="BJ7" s="133">
        <v>127381</v>
      </c>
      <c r="BK7" s="139">
        <v>100</v>
      </c>
      <c r="BL7" s="121">
        <v>100</v>
      </c>
      <c r="BM7" s="162">
        <v>16</v>
      </c>
      <c r="BN7" s="159">
        <v>8016</v>
      </c>
      <c r="BO7" s="121">
        <v>3761</v>
      </c>
      <c r="BP7" s="121">
        <v>3761</v>
      </c>
      <c r="BQ7" s="121">
        <v>8427</v>
      </c>
      <c r="BR7" s="121">
        <v>750750</v>
      </c>
      <c r="BS7" s="121">
        <v>766032</v>
      </c>
      <c r="BT7" s="121">
        <v>100</v>
      </c>
      <c r="BU7" s="121">
        <v>100</v>
      </c>
      <c r="BV7" s="121">
        <v>100</v>
      </c>
      <c r="BW7" s="159">
        <v>8016</v>
      </c>
      <c r="BX7" s="121">
        <v>3763</v>
      </c>
      <c r="BY7" s="121">
        <v>3763</v>
      </c>
      <c r="BZ7" s="121">
        <v>8487</v>
      </c>
      <c r="CA7" s="121">
        <v>752037</v>
      </c>
      <c r="CB7" s="121">
        <v>768032</v>
      </c>
      <c r="CC7" s="121">
        <v>100</v>
      </c>
      <c r="CD7" s="121">
        <v>100</v>
      </c>
      <c r="CE7" s="121">
        <v>100</v>
      </c>
    </row>
    <row r="8" spans="1:83" ht="15.75" x14ac:dyDescent="0.25">
      <c r="A8" s="3">
        <v>3</v>
      </c>
      <c r="B8" s="10" t="s">
        <v>5</v>
      </c>
      <c r="C8" s="23"/>
      <c r="D8" s="33"/>
      <c r="E8" s="33"/>
      <c r="F8" s="33"/>
      <c r="G8" s="41"/>
      <c r="H8" s="46"/>
      <c r="I8" s="23">
        <v>3</v>
      </c>
      <c r="J8" s="33">
        <v>3</v>
      </c>
      <c r="K8" s="33">
        <v>3</v>
      </c>
      <c r="L8" s="33"/>
      <c r="M8" s="41"/>
      <c r="N8" s="56">
        <f t="shared" si="1"/>
        <v>100</v>
      </c>
      <c r="O8" s="23">
        <v>14</v>
      </c>
      <c r="P8" s="33">
        <v>14</v>
      </c>
      <c r="Q8" s="33">
        <v>14</v>
      </c>
      <c r="R8" s="33" t="s">
        <v>35</v>
      </c>
      <c r="S8" s="41">
        <v>11267</v>
      </c>
      <c r="T8" s="65">
        <f t="shared" si="8"/>
        <v>11267</v>
      </c>
      <c r="U8" s="76">
        <f t="shared" si="2"/>
        <v>100</v>
      </c>
      <c r="V8" s="85">
        <v>25</v>
      </c>
      <c r="W8" s="94">
        <v>25</v>
      </c>
      <c r="X8" s="94">
        <v>25</v>
      </c>
      <c r="Y8" s="94">
        <v>72</v>
      </c>
      <c r="Z8" s="94">
        <v>23699</v>
      </c>
      <c r="AA8" s="46">
        <f>W8/X8*100</f>
        <v>100</v>
      </c>
      <c r="AB8" s="104">
        <v>100</v>
      </c>
      <c r="AC8" s="112">
        <v>25</v>
      </c>
      <c r="AD8" s="122">
        <v>38</v>
      </c>
      <c r="AE8" s="122">
        <v>38</v>
      </c>
      <c r="AF8" s="122">
        <v>38</v>
      </c>
      <c r="AG8" s="128">
        <v>99</v>
      </c>
      <c r="AH8" s="134">
        <v>95946</v>
      </c>
      <c r="AI8" s="134">
        <v>30789</v>
      </c>
      <c r="AJ8" s="140">
        <v>100</v>
      </c>
      <c r="AK8" s="122">
        <v>100</v>
      </c>
      <c r="AL8" s="149">
        <v>31</v>
      </c>
      <c r="AM8" s="122">
        <v>54</v>
      </c>
      <c r="AN8" s="122">
        <v>54</v>
      </c>
      <c r="AO8" s="122">
        <v>54</v>
      </c>
      <c r="AP8" s="128">
        <v>133</v>
      </c>
      <c r="AQ8" s="134">
        <v>103489</v>
      </c>
      <c r="AR8" s="134">
        <v>50408</v>
      </c>
      <c r="AS8" s="140">
        <v>100</v>
      </c>
      <c r="AT8" s="122">
        <v>100</v>
      </c>
      <c r="AU8" s="156">
        <f t="shared" si="14"/>
        <v>48.708558397510849</v>
      </c>
      <c r="AV8" s="160">
        <v>84</v>
      </c>
      <c r="AW8" s="122">
        <v>84</v>
      </c>
      <c r="AX8" s="122">
        <v>84</v>
      </c>
      <c r="AY8" s="128">
        <v>174</v>
      </c>
      <c r="AZ8" s="134">
        <v>104383</v>
      </c>
      <c r="BA8" s="134">
        <v>70635</v>
      </c>
      <c r="BB8" s="140">
        <v>100</v>
      </c>
      <c r="BC8" s="122">
        <v>100</v>
      </c>
      <c r="BD8" s="163">
        <v>68</v>
      </c>
      <c r="BE8" s="160">
        <v>117</v>
      </c>
      <c r="BF8" s="122">
        <v>117</v>
      </c>
      <c r="BG8" s="122">
        <v>117</v>
      </c>
      <c r="BH8" s="128">
        <v>213</v>
      </c>
      <c r="BI8" s="134">
        <v>111678</v>
      </c>
      <c r="BJ8" s="134">
        <v>89043</v>
      </c>
      <c r="BK8" s="140">
        <v>100</v>
      </c>
      <c r="BL8" s="122">
        <v>100</v>
      </c>
      <c r="BM8" s="163">
        <v>80</v>
      </c>
      <c r="BN8" s="159">
        <v>287</v>
      </c>
      <c r="BO8" s="121">
        <v>286</v>
      </c>
      <c r="BP8" s="121">
        <v>286</v>
      </c>
      <c r="BQ8" s="121">
        <v>465</v>
      </c>
      <c r="BR8" s="121">
        <v>157291</v>
      </c>
      <c r="BS8" s="121">
        <v>156710</v>
      </c>
      <c r="BT8" s="121">
        <v>100</v>
      </c>
      <c r="BU8" s="121">
        <v>100</v>
      </c>
      <c r="BV8" s="121">
        <v>99</v>
      </c>
      <c r="BW8" s="159">
        <v>295</v>
      </c>
      <c r="BX8" s="121">
        <v>294</v>
      </c>
      <c r="BY8" s="121">
        <v>294</v>
      </c>
      <c r="BZ8" s="121">
        <v>478</v>
      </c>
      <c r="CA8" s="121">
        <v>168639</v>
      </c>
      <c r="CB8" s="121">
        <v>168074</v>
      </c>
      <c r="CC8" s="121">
        <v>100</v>
      </c>
      <c r="CD8" s="121">
        <v>100</v>
      </c>
      <c r="CE8" s="121">
        <v>99.1</v>
      </c>
    </row>
    <row r="9" spans="1:83" ht="18" customHeight="1" x14ac:dyDescent="0.25">
      <c r="A9" s="3">
        <v>4</v>
      </c>
      <c r="B9" s="10" t="s">
        <v>51</v>
      </c>
      <c r="C9" s="23">
        <v>1652</v>
      </c>
      <c r="D9" s="33">
        <v>1652</v>
      </c>
      <c r="E9" s="33">
        <v>2467</v>
      </c>
      <c r="F9" s="33">
        <v>2946</v>
      </c>
      <c r="G9" s="41"/>
      <c r="H9" s="46">
        <f t="shared" si="0"/>
        <v>66.963923794081879</v>
      </c>
      <c r="I9" s="23">
        <v>2214</v>
      </c>
      <c r="J9" s="33">
        <v>2214</v>
      </c>
      <c r="K9" s="33">
        <v>2466</v>
      </c>
      <c r="L9" s="33">
        <v>3791</v>
      </c>
      <c r="M9" s="41"/>
      <c r="N9" s="56">
        <f t="shared" si="1"/>
        <v>89.78102189781022</v>
      </c>
      <c r="O9" s="23">
        <v>2466</v>
      </c>
      <c r="P9" s="33">
        <v>2466</v>
      </c>
      <c r="Q9" s="33">
        <v>2466</v>
      </c>
      <c r="R9" s="33">
        <v>4240</v>
      </c>
      <c r="S9" s="41"/>
      <c r="T9" s="65">
        <f t="shared" si="8"/>
        <v>0</v>
      </c>
      <c r="U9" s="76">
        <f t="shared" si="2"/>
        <v>100</v>
      </c>
      <c r="V9" s="85">
        <v>2733</v>
      </c>
      <c r="W9" s="95">
        <v>2464</v>
      </c>
      <c r="X9" s="95">
        <v>2464</v>
      </c>
      <c r="Y9" s="94">
        <v>4243</v>
      </c>
      <c r="Z9" s="94">
        <v>1501</v>
      </c>
      <c r="AA9" s="46">
        <f t="shared" ref="AA9:AA31" si="15">W9/X9*100</f>
        <v>100</v>
      </c>
      <c r="AB9" s="104">
        <v>100</v>
      </c>
      <c r="AC9" s="112">
        <v>1.6</v>
      </c>
      <c r="AD9" s="122">
        <v>2733</v>
      </c>
      <c r="AE9" s="122">
        <v>2464</v>
      </c>
      <c r="AF9" s="122">
        <v>2464</v>
      </c>
      <c r="AG9" s="128">
        <v>4218</v>
      </c>
      <c r="AH9" s="134">
        <v>888067</v>
      </c>
      <c r="AI9" s="134">
        <v>6501</v>
      </c>
      <c r="AJ9" s="140">
        <v>100</v>
      </c>
      <c r="AK9" s="122">
        <v>100</v>
      </c>
      <c r="AL9" s="149">
        <v>0.7</v>
      </c>
      <c r="AM9" s="122">
        <v>2734</v>
      </c>
      <c r="AN9" s="122">
        <v>2464</v>
      </c>
      <c r="AO9" s="122">
        <v>2464</v>
      </c>
      <c r="AP9" s="128">
        <v>4215</v>
      </c>
      <c r="AQ9" s="134">
        <v>829761</v>
      </c>
      <c r="AR9" s="134">
        <v>11622</v>
      </c>
      <c r="AS9" s="140">
        <v>100</v>
      </c>
      <c r="AT9" s="122">
        <v>100</v>
      </c>
      <c r="AU9" s="156">
        <f t="shared" si="14"/>
        <v>1.4006442819076819</v>
      </c>
      <c r="AV9" s="160">
        <v>2734</v>
      </c>
      <c r="AW9" s="122">
        <v>2464</v>
      </c>
      <c r="AX9" s="122">
        <v>2464</v>
      </c>
      <c r="AY9" s="128">
        <v>4227</v>
      </c>
      <c r="AZ9" s="134">
        <v>833801</v>
      </c>
      <c r="BA9" s="134">
        <v>44254</v>
      </c>
      <c r="BB9" s="140">
        <v>100</v>
      </c>
      <c r="BC9" s="122">
        <v>100</v>
      </c>
      <c r="BD9" s="163">
        <v>5</v>
      </c>
      <c r="BE9" s="160">
        <v>2734</v>
      </c>
      <c r="BF9" s="122">
        <v>2464</v>
      </c>
      <c r="BG9" s="122">
        <v>2464</v>
      </c>
      <c r="BH9" s="128">
        <v>4250</v>
      </c>
      <c r="BI9" s="134">
        <v>834305</v>
      </c>
      <c r="BJ9" s="134">
        <v>167949</v>
      </c>
      <c r="BK9" s="140">
        <v>100</v>
      </c>
      <c r="BL9" s="122">
        <v>100</v>
      </c>
      <c r="BM9" s="163">
        <v>20</v>
      </c>
      <c r="BN9" s="159">
        <v>2735</v>
      </c>
      <c r="BO9" s="121">
        <v>2465</v>
      </c>
      <c r="BP9" s="121">
        <v>2465</v>
      </c>
      <c r="BQ9" s="121">
        <v>4266</v>
      </c>
      <c r="BR9" s="121">
        <v>837354</v>
      </c>
      <c r="BS9" s="121">
        <v>942323</v>
      </c>
      <c r="BT9" s="121">
        <v>100</v>
      </c>
      <c r="BU9" s="121">
        <v>100</v>
      </c>
      <c r="BV9" s="121">
        <v>100</v>
      </c>
      <c r="BW9" s="159">
        <v>2735</v>
      </c>
      <c r="BX9" s="121">
        <v>2465</v>
      </c>
      <c r="BY9" s="121">
        <v>2465</v>
      </c>
      <c r="BZ9" s="121">
        <v>4271</v>
      </c>
      <c r="CA9" s="121">
        <v>858893</v>
      </c>
      <c r="CB9" s="121">
        <v>963897</v>
      </c>
      <c r="CC9" s="121">
        <v>100</v>
      </c>
      <c r="CD9" s="121">
        <v>100</v>
      </c>
      <c r="CE9" s="121">
        <v>100</v>
      </c>
    </row>
    <row r="10" spans="1:83" ht="18.75" customHeight="1" x14ac:dyDescent="0.25">
      <c r="A10" s="2">
        <v>5</v>
      </c>
      <c r="B10" s="9" t="s">
        <v>52</v>
      </c>
      <c r="C10" s="22">
        <v>1178</v>
      </c>
      <c r="D10" s="34" t="s">
        <v>28</v>
      </c>
      <c r="E10" s="32">
        <v>1636</v>
      </c>
      <c r="F10" s="32">
        <v>1421</v>
      </c>
      <c r="G10" s="31"/>
      <c r="H10" s="45" t="e">
        <f t="shared" si="0"/>
        <v>#VALUE!</v>
      </c>
      <c r="I10" s="22">
        <v>1612</v>
      </c>
      <c r="J10" s="32">
        <v>1452</v>
      </c>
      <c r="K10" s="32">
        <v>1637</v>
      </c>
      <c r="L10" s="32">
        <v>1944</v>
      </c>
      <c r="M10" s="31"/>
      <c r="N10" s="55">
        <f t="shared" si="1"/>
        <v>88.698839340256569</v>
      </c>
      <c r="O10" s="22">
        <v>1851</v>
      </c>
      <c r="P10" s="32">
        <v>1638</v>
      </c>
      <c r="Q10" s="32">
        <v>1638</v>
      </c>
      <c r="R10" s="32">
        <v>2213</v>
      </c>
      <c r="S10" s="31">
        <v>6031</v>
      </c>
      <c r="T10" s="64">
        <f t="shared" si="8"/>
        <v>6031</v>
      </c>
      <c r="U10" s="75">
        <f t="shared" si="2"/>
        <v>100</v>
      </c>
      <c r="V10" s="84">
        <v>1853</v>
      </c>
      <c r="W10" s="93">
        <v>1640</v>
      </c>
      <c r="X10" s="93">
        <v>1640</v>
      </c>
      <c r="Y10" s="93">
        <v>2219</v>
      </c>
      <c r="Z10" s="93">
        <v>11042</v>
      </c>
      <c r="AA10" s="45">
        <f t="shared" si="15"/>
        <v>100</v>
      </c>
      <c r="AB10" s="103">
        <v>100</v>
      </c>
      <c r="AC10" s="113">
        <v>3.7</v>
      </c>
      <c r="AD10" s="121">
        <v>1853</v>
      </c>
      <c r="AE10" s="121">
        <v>1640</v>
      </c>
      <c r="AF10" s="121">
        <v>1640</v>
      </c>
      <c r="AG10" s="127">
        <v>2225</v>
      </c>
      <c r="AH10" s="133">
        <v>294352</v>
      </c>
      <c r="AI10" s="133">
        <v>144529</v>
      </c>
      <c r="AJ10" s="139">
        <v>100</v>
      </c>
      <c r="AK10" s="121">
        <v>100</v>
      </c>
      <c r="AL10" s="148">
        <v>48</v>
      </c>
      <c r="AM10" s="121">
        <v>1856</v>
      </c>
      <c r="AN10" s="121">
        <v>1643</v>
      </c>
      <c r="AO10" s="121">
        <v>1643</v>
      </c>
      <c r="AP10" s="127">
        <v>2250</v>
      </c>
      <c r="AQ10" s="133">
        <v>296494</v>
      </c>
      <c r="AR10" s="133">
        <v>156774</v>
      </c>
      <c r="AS10" s="139">
        <v>100</v>
      </c>
      <c r="AT10" s="121">
        <v>100</v>
      </c>
      <c r="AU10" s="155">
        <f t="shared" si="14"/>
        <v>52.875943526681823</v>
      </c>
      <c r="AV10" s="159">
        <v>1858</v>
      </c>
      <c r="AW10" s="121">
        <v>1645</v>
      </c>
      <c r="AX10" s="121">
        <v>1645</v>
      </c>
      <c r="AY10" s="127">
        <v>2255</v>
      </c>
      <c r="AZ10" s="133">
        <v>298833</v>
      </c>
      <c r="BA10" s="133">
        <v>172299</v>
      </c>
      <c r="BB10" s="139">
        <v>100</v>
      </c>
      <c r="BC10" s="121">
        <v>100</v>
      </c>
      <c r="BD10" s="162">
        <v>58</v>
      </c>
      <c r="BE10" s="159">
        <v>1860</v>
      </c>
      <c r="BF10" s="121">
        <v>1647</v>
      </c>
      <c r="BG10" s="121">
        <v>1647</v>
      </c>
      <c r="BH10" s="127">
        <v>2270</v>
      </c>
      <c r="BI10" s="133">
        <v>304259</v>
      </c>
      <c r="BJ10" s="133">
        <v>225414</v>
      </c>
      <c r="BK10" s="139">
        <v>100</v>
      </c>
      <c r="BL10" s="121">
        <v>100</v>
      </c>
      <c r="BM10" s="162">
        <v>74</v>
      </c>
      <c r="BN10" s="159">
        <v>1865</v>
      </c>
      <c r="BO10" s="121">
        <v>1651</v>
      </c>
      <c r="BP10" s="121">
        <v>1651</v>
      </c>
      <c r="BQ10" s="121">
        <v>2295</v>
      </c>
      <c r="BR10" s="121">
        <v>307284</v>
      </c>
      <c r="BS10" s="121">
        <v>322932</v>
      </c>
      <c r="BT10" s="121">
        <v>100</v>
      </c>
      <c r="BU10" s="121">
        <v>100</v>
      </c>
      <c r="BV10" s="121">
        <v>100</v>
      </c>
      <c r="BW10" s="159">
        <v>1867</v>
      </c>
      <c r="BX10" s="121">
        <v>1653</v>
      </c>
      <c r="BY10" s="121">
        <v>1653</v>
      </c>
      <c r="BZ10" s="121">
        <v>2298</v>
      </c>
      <c r="CA10" s="121">
        <v>307914</v>
      </c>
      <c r="CB10" s="121">
        <v>323439</v>
      </c>
      <c r="CC10" s="121">
        <v>100</v>
      </c>
      <c r="CD10" s="121">
        <v>100</v>
      </c>
      <c r="CE10" s="121">
        <v>100</v>
      </c>
    </row>
    <row r="11" spans="1:83" ht="19.5" customHeight="1" thickBot="1" x14ac:dyDescent="0.3">
      <c r="A11" s="2">
        <v>6</v>
      </c>
      <c r="B11" s="11" t="s">
        <v>53</v>
      </c>
      <c r="C11" s="24">
        <v>1005</v>
      </c>
      <c r="D11" s="35">
        <v>668</v>
      </c>
      <c r="E11" s="35">
        <v>668</v>
      </c>
      <c r="F11" s="35">
        <v>1145</v>
      </c>
      <c r="G11" s="31">
        <v>6448</v>
      </c>
      <c r="H11" s="47">
        <f t="shared" si="0"/>
        <v>100</v>
      </c>
      <c r="I11" s="24">
        <v>1005</v>
      </c>
      <c r="J11" s="35">
        <v>668</v>
      </c>
      <c r="K11" s="35">
        <v>668</v>
      </c>
      <c r="L11" s="35">
        <v>1145</v>
      </c>
      <c r="M11" s="31">
        <v>13485</v>
      </c>
      <c r="N11" s="57">
        <f t="shared" si="1"/>
        <v>100</v>
      </c>
      <c r="O11" s="24">
        <v>1005</v>
      </c>
      <c r="P11" s="35">
        <v>668</v>
      </c>
      <c r="Q11" s="35">
        <v>668</v>
      </c>
      <c r="R11" s="35">
        <v>1145</v>
      </c>
      <c r="S11" s="31">
        <v>21032</v>
      </c>
      <c r="T11" s="66">
        <f t="shared" si="8"/>
        <v>7547</v>
      </c>
      <c r="U11" s="77">
        <f t="shared" si="2"/>
        <v>100</v>
      </c>
      <c r="V11" s="86">
        <v>1005</v>
      </c>
      <c r="W11" s="96">
        <v>669</v>
      </c>
      <c r="X11" s="96">
        <v>669</v>
      </c>
      <c r="Y11" s="96">
        <v>1147</v>
      </c>
      <c r="Z11" s="96">
        <v>22037</v>
      </c>
      <c r="AA11" s="47">
        <f t="shared" si="15"/>
        <v>100</v>
      </c>
      <c r="AB11" s="105">
        <v>100</v>
      </c>
      <c r="AC11" s="114">
        <v>12</v>
      </c>
      <c r="AD11" s="121">
        <v>1005</v>
      </c>
      <c r="AE11" s="121">
        <v>669</v>
      </c>
      <c r="AF11" s="121">
        <v>669</v>
      </c>
      <c r="AG11" s="127">
        <v>1147</v>
      </c>
      <c r="AH11" s="133">
        <v>95946</v>
      </c>
      <c r="AI11" s="133">
        <v>22537</v>
      </c>
      <c r="AJ11" s="139">
        <v>100</v>
      </c>
      <c r="AK11" s="143">
        <v>100</v>
      </c>
      <c r="AL11" s="150">
        <v>13</v>
      </c>
      <c r="AM11" s="121">
        <v>1005</v>
      </c>
      <c r="AN11" s="121">
        <v>669</v>
      </c>
      <c r="AO11" s="121">
        <v>669</v>
      </c>
      <c r="AP11" s="127">
        <v>1147</v>
      </c>
      <c r="AQ11" s="133">
        <v>174832</v>
      </c>
      <c r="AR11" s="133">
        <v>23043</v>
      </c>
      <c r="AS11" s="139">
        <v>100</v>
      </c>
      <c r="AT11" s="143">
        <v>100</v>
      </c>
      <c r="AU11" s="155">
        <f t="shared" si="14"/>
        <v>13.180081449620207</v>
      </c>
      <c r="AV11" s="159">
        <v>1005</v>
      </c>
      <c r="AW11" s="121">
        <v>669</v>
      </c>
      <c r="AX11" s="121">
        <v>669</v>
      </c>
      <c r="AY11" s="127">
        <v>1148</v>
      </c>
      <c r="AZ11" s="133">
        <v>179548</v>
      </c>
      <c r="BA11" s="133">
        <v>28142</v>
      </c>
      <c r="BB11" s="139">
        <v>100</v>
      </c>
      <c r="BC11" s="143">
        <v>100</v>
      </c>
      <c r="BD11" s="162">
        <v>16</v>
      </c>
      <c r="BE11" s="159">
        <v>1006</v>
      </c>
      <c r="BF11" s="121">
        <v>670</v>
      </c>
      <c r="BG11" s="121">
        <v>670</v>
      </c>
      <c r="BH11" s="127">
        <v>1154</v>
      </c>
      <c r="BI11" s="133">
        <v>181388</v>
      </c>
      <c r="BJ11" s="133">
        <v>61760</v>
      </c>
      <c r="BK11" s="139">
        <v>100</v>
      </c>
      <c r="BL11" s="143">
        <v>100</v>
      </c>
      <c r="BM11" s="162">
        <v>34</v>
      </c>
      <c r="BN11" s="166">
        <v>1005</v>
      </c>
      <c r="BO11" s="143">
        <v>670</v>
      </c>
      <c r="BP11" s="143">
        <v>670</v>
      </c>
      <c r="BQ11" s="143">
        <v>1158</v>
      </c>
      <c r="BR11" s="143">
        <v>182250</v>
      </c>
      <c r="BS11" s="143">
        <v>201135</v>
      </c>
      <c r="BT11" s="143">
        <v>100</v>
      </c>
      <c r="BU11" s="143">
        <v>100</v>
      </c>
      <c r="BV11" s="143">
        <v>100</v>
      </c>
      <c r="BW11" s="166">
        <v>1005</v>
      </c>
      <c r="BX11" s="143">
        <v>670</v>
      </c>
      <c r="BY11" s="143">
        <v>670</v>
      </c>
      <c r="BZ11" s="143">
        <v>1158</v>
      </c>
      <c r="CA11" s="143">
        <v>182482</v>
      </c>
      <c r="CB11" s="143">
        <v>201367</v>
      </c>
      <c r="CC11" s="143">
        <v>100</v>
      </c>
      <c r="CD11" s="143">
        <v>100</v>
      </c>
      <c r="CE11" s="143">
        <v>100</v>
      </c>
    </row>
    <row r="12" spans="1:83" ht="33" thickTop="1" thickBot="1" x14ac:dyDescent="0.3">
      <c r="A12" s="4"/>
      <c r="B12" s="12" t="s">
        <v>6</v>
      </c>
      <c r="C12" s="25">
        <f>SUM(C13:C31)</f>
        <v>3124</v>
      </c>
      <c r="D12" s="36">
        <f>SUM(D13:D31)</f>
        <v>3091</v>
      </c>
      <c r="E12" s="36">
        <f>SUM(E13:E31)</f>
        <v>3091</v>
      </c>
      <c r="F12" s="36">
        <f>SUM(F13:F31)</f>
        <v>5438</v>
      </c>
      <c r="G12" s="36">
        <f>SUM(G13:G31)</f>
        <v>118434</v>
      </c>
      <c r="H12" s="48">
        <f t="shared" si="0"/>
        <v>100</v>
      </c>
      <c r="I12" s="25">
        <f>SUM(I13:I31)</f>
        <v>3189</v>
      </c>
      <c r="J12" s="36">
        <f>SUM(J13:J31)</f>
        <v>3156</v>
      </c>
      <c r="K12" s="36">
        <f>SUM(K13:K31)</f>
        <v>3156</v>
      </c>
      <c r="L12" s="36">
        <f>SUM(L13:L31)</f>
        <v>5574</v>
      </c>
      <c r="M12" s="36">
        <f>SUM(M13:M31)</f>
        <v>159236</v>
      </c>
      <c r="N12" s="58">
        <f t="shared" si="1"/>
        <v>100</v>
      </c>
      <c r="O12" s="25">
        <f>SUM(O13:O31)</f>
        <v>3313</v>
      </c>
      <c r="P12" s="36">
        <f>SUM(P13:P31)</f>
        <v>3224</v>
      </c>
      <c r="Q12" s="36">
        <f>SUM(Q13:Q31)</f>
        <v>3224</v>
      </c>
      <c r="R12" s="36">
        <f>SUM(R13:R31)</f>
        <v>5675</v>
      </c>
      <c r="S12" s="36">
        <f>SUM(S13:S31)</f>
        <v>210632</v>
      </c>
      <c r="T12" s="67">
        <f t="shared" si="8"/>
        <v>51396</v>
      </c>
      <c r="U12" s="78">
        <f t="shared" si="2"/>
        <v>100</v>
      </c>
      <c r="V12" s="25">
        <f>SUM(V13:V31)</f>
        <v>3359</v>
      </c>
      <c r="W12" s="97">
        <f>SUM(W13:W31)</f>
        <v>3270</v>
      </c>
      <c r="X12" s="97">
        <f>SUM(X13:X31)</f>
        <v>3270</v>
      </c>
      <c r="Y12" s="97">
        <f>SUM(Y13:Y31)</f>
        <v>5779</v>
      </c>
      <c r="Z12" s="97">
        <f>SUM(Z13:Z31)</f>
        <v>262314</v>
      </c>
      <c r="AA12" s="48">
        <f t="shared" si="15"/>
        <v>100</v>
      </c>
      <c r="AB12" s="106">
        <v>100</v>
      </c>
      <c r="AC12" s="115">
        <v>42</v>
      </c>
      <c r="AD12" s="97">
        <f t="shared" ref="AD12:AI12" si="16">SUM(AD13:AD31)</f>
        <v>3470</v>
      </c>
      <c r="AE12" s="97">
        <f t="shared" si="16"/>
        <v>3331</v>
      </c>
      <c r="AF12" s="97">
        <f t="shared" si="16"/>
        <v>3331</v>
      </c>
      <c r="AG12" s="129">
        <f t="shared" si="16"/>
        <v>5902</v>
      </c>
      <c r="AH12" s="135">
        <f t="shared" si="16"/>
        <v>633354</v>
      </c>
      <c r="AI12" s="135">
        <f t="shared" si="16"/>
        <v>313677</v>
      </c>
      <c r="AJ12" s="141">
        <v>100</v>
      </c>
      <c r="AK12" s="144">
        <v>100</v>
      </c>
      <c r="AL12" s="151">
        <f>SUM(AL13:AL31)/20</f>
        <v>48.55</v>
      </c>
      <c r="AM12" s="97">
        <f t="shared" ref="AM12:AR12" si="17">SUM(AM13:AM31)</f>
        <v>3514</v>
      </c>
      <c r="AN12" s="97">
        <f t="shared" si="17"/>
        <v>3375</v>
      </c>
      <c r="AO12" s="97">
        <f t="shared" si="17"/>
        <v>3375</v>
      </c>
      <c r="AP12" s="129">
        <f t="shared" si="17"/>
        <v>6004</v>
      </c>
      <c r="AQ12" s="135">
        <f t="shared" si="17"/>
        <v>668158</v>
      </c>
      <c r="AR12" s="135">
        <f t="shared" si="17"/>
        <v>381501</v>
      </c>
      <c r="AS12" s="141">
        <v>100</v>
      </c>
      <c r="AT12" s="144">
        <v>100</v>
      </c>
      <c r="AU12" s="157">
        <f>SUM(AU13:AU31)/20</f>
        <v>57.518227422771147</v>
      </c>
      <c r="AV12" s="144">
        <f t="shared" ref="AV12:BA12" si="18">SUM(AV13:AV31)</f>
        <v>3566</v>
      </c>
      <c r="AW12" s="97">
        <f t="shared" si="18"/>
        <v>3415</v>
      </c>
      <c r="AX12" s="97">
        <f t="shared" si="18"/>
        <v>3415</v>
      </c>
      <c r="AY12" s="129">
        <f t="shared" si="18"/>
        <v>6114</v>
      </c>
      <c r="AZ12" s="135">
        <f t="shared" si="18"/>
        <v>682378</v>
      </c>
      <c r="BA12" s="135">
        <f t="shared" si="18"/>
        <v>461089</v>
      </c>
      <c r="BB12" s="141">
        <v>100</v>
      </c>
      <c r="BC12" s="144">
        <v>100</v>
      </c>
      <c r="BD12" s="151">
        <v>69</v>
      </c>
      <c r="BE12" s="144">
        <f>[1]Лист1!BM13</f>
        <v>3934</v>
      </c>
      <c r="BF12" s="97">
        <f>[1]Лист1!BN13</f>
        <v>3783</v>
      </c>
      <c r="BG12" s="97">
        <f>[1]Лист1!BO13</f>
        <v>3783</v>
      </c>
      <c r="BH12" s="129">
        <f>[1]Лист1!BP13</f>
        <v>6738</v>
      </c>
      <c r="BI12" s="135">
        <f>[1]Лист1!BQ13</f>
        <v>756289</v>
      </c>
      <c r="BJ12" s="135">
        <f>[1]Лист1!BR13</f>
        <v>605816</v>
      </c>
      <c r="BK12" s="141">
        <f>[1]Лист1!BS13</f>
        <v>100</v>
      </c>
      <c r="BL12" s="144">
        <f>[1]Лист1!BT13</f>
        <v>100</v>
      </c>
      <c r="BM12" s="151">
        <f>[1]Лист1!BU13</f>
        <v>80</v>
      </c>
      <c r="BN12" s="167">
        <f t="shared" ref="BN12:BS12" si="19">SUM(BN13:BN31)</f>
        <v>4089</v>
      </c>
      <c r="BO12" s="167">
        <f t="shared" si="19"/>
        <v>3935</v>
      </c>
      <c r="BP12" s="167">
        <f t="shared" si="19"/>
        <v>3935</v>
      </c>
      <c r="BQ12" s="167">
        <f t="shared" si="19"/>
        <v>7366</v>
      </c>
      <c r="BR12" s="167">
        <f t="shared" si="19"/>
        <v>861059</v>
      </c>
      <c r="BS12" s="167">
        <f t="shared" si="19"/>
        <v>855819</v>
      </c>
      <c r="BT12" s="167">
        <v>100</v>
      </c>
      <c r="BU12" s="167">
        <v>100</v>
      </c>
      <c r="BV12" s="167">
        <v>99.4</v>
      </c>
      <c r="BW12" s="167">
        <f t="shared" ref="BW12:CB12" si="20">SUM(BW13:BW31)</f>
        <v>4119</v>
      </c>
      <c r="BX12" s="167">
        <f t="shared" si="20"/>
        <v>3951</v>
      </c>
      <c r="BY12" s="167">
        <f t="shared" si="20"/>
        <v>3951</v>
      </c>
      <c r="BZ12" s="167">
        <f t="shared" si="20"/>
        <v>7629</v>
      </c>
      <c r="CA12" s="167">
        <f t="shared" si="20"/>
        <v>894179</v>
      </c>
      <c r="CB12" s="167">
        <f t="shared" si="20"/>
        <v>898852</v>
      </c>
      <c r="CC12" s="167">
        <v>100</v>
      </c>
      <c r="CD12" s="167">
        <v>100</v>
      </c>
      <c r="CE12" s="167">
        <v>99.6</v>
      </c>
    </row>
    <row r="13" spans="1:83" ht="15.75" x14ac:dyDescent="0.25">
      <c r="A13" s="5">
        <v>1</v>
      </c>
      <c r="B13" s="13" t="s">
        <v>7</v>
      </c>
      <c r="C13" s="21">
        <v>151</v>
      </c>
      <c r="D13" s="31">
        <v>151</v>
      </c>
      <c r="E13" s="31">
        <v>151</v>
      </c>
      <c r="F13" s="31">
        <v>277</v>
      </c>
      <c r="G13" s="31">
        <v>4650</v>
      </c>
      <c r="H13" s="44">
        <f t="shared" si="0"/>
        <v>100</v>
      </c>
      <c r="I13" s="21">
        <v>155</v>
      </c>
      <c r="J13" s="31">
        <v>155</v>
      </c>
      <c r="K13" s="31">
        <v>155</v>
      </c>
      <c r="L13" s="31">
        <v>281</v>
      </c>
      <c r="M13" s="31">
        <v>7567</v>
      </c>
      <c r="N13" s="54">
        <f t="shared" si="1"/>
        <v>100</v>
      </c>
      <c r="O13" s="21">
        <v>159</v>
      </c>
      <c r="P13" s="31">
        <v>159</v>
      </c>
      <c r="Q13" s="31">
        <v>159</v>
      </c>
      <c r="R13" s="31">
        <v>285</v>
      </c>
      <c r="S13" s="31">
        <v>10171</v>
      </c>
      <c r="T13" s="64">
        <f t="shared" si="8"/>
        <v>2604</v>
      </c>
      <c r="U13" s="74">
        <f t="shared" si="2"/>
        <v>100</v>
      </c>
      <c r="V13" s="83">
        <v>162</v>
      </c>
      <c r="W13" s="92">
        <v>162</v>
      </c>
      <c r="X13" s="92">
        <v>162</v>
      </c>
      <c r="Y13" s="92">
        <v>288</v>
      </c>
      <c r="Z13" s="92">
        <v>12915</v>
      </c>
      <c r="AA13" s="44">
        <f t="shared" si="15"/>
        <v>100</v>
      </c>
      <c r="AB13" s="102">
        <v>100</v>
      </c>
      <c r="AC13" s="116">
        <v>45</v>
      </c>
      <c r="AD13" s="121">
        <v>163</v>
      </c>
      <c r="AE13" s="121">
        <v>163</v>
      </c>
      <c r="AF13" s="121">
        <v>163</v>
      </c>
      <c r="AG13" s="127">
        <v>290</v>
      </c>
      <c r="AH13" s="133">
        <v>28666</v>
      </c>
      <c r="AI13" s="133">
        <v>16195</v>
      </c>
      <c r="AJ13" s="139">
        <f>AE13/AF13*100</f>
        <v>100</v>
      </c>
      <c r="AK13" s="120">
        <v>100</v>
      </c>
      <c r="AL13" s="147">
        <v>58</v>
      </c>
      <c r="AM13" s="121">
        <v>163</v>
      </c>
      <c r="AN13" s="121">
        <v>163</v>
      </c>
      <c r="AO13" s="121">
        <v>163</v>
      </c>
      <c r="AP13" s="127">
        <v>290</v>
      </c>
      <c r="AQ13" s="133">
        <v>29270</v>
      </c>
      <c r="AR13" s="133">
        <v>20044</v>
      </c>
      <c r="AS13" s="139">
        <v>100</v>
      </c>
      <c r="AT13" s="120">
        <v>100</v>
      </c>
      <c r="AU13" s="155">
        <f>AR13/AQ13*100</f>
        <v>68.479672019132224</v>
      </c>
      <c r="AV13" s="159">
        <v>163</v>
      </c>
      <c r="AW13" s="121">
        <v>163</v>
      </c>
      <c r="AX13" s="121">
        <v>163</v>
      </c>
      <c r="AY13" s="127">
        <v>290</v>
      </c>
      <c r="AZ13" s="133">
        <v>29519</v>
      </c>
      <c r="BA13" s="133">
        <v>22835</v>
      </c>
      <c r="BB13" s="139">
        <v>100</v>
      </c>
      <c r="BC13" s="120">
        <v>100</v>
      </c>
      <c r="BD13" s="162">
        <v>77</v>
      </c>
      <c r="BE13" s="159">
        <f>[1]Лист1!BM14</f>
        <v>165</v>
      </c>
      <c r="BF13" s="121">
        <f>[1]Лист1!BN14</f>
        <v>165</v>
      </c>
      <c r="BG13" s="121">
        <f>[1]Лист1!BO14</f>
        <v>165</v>
      </c>
      <c r="BH13" s="127">
        <f>[1]Лист1!BP14</f>
        <v>292</v>
      </c>
      <c r="BI13" s="133">
        <f>[1]Лист1!BQ14</f>
        <v>30081</v>
      </c>
      <c r="BJ13" s="133">
        <f>[1]Лист1!BR14</f>
        <v>27367</v>
      </c>
      <c r="BK13" s="139">
        <f>[1]Лист1!BS14</f>
        <v>100</v>
      </c>
      <c r="BL13" s="120">
        <f>[1]Лист1!BT14</f>
        <v>100</v>
      </c>
      <c r="BM13" s="162">
        <f>[1]Лист1!BU14</f>
        <v>90</v>
      </c>
      <c r="BN13" s="158">
        <v>165</v>
      </c>
      <c r="BO13" s="120">
        <v>165</v>
      </c>
      <c r="BP13" s="120">
        <v>165</v>
      </c>
      <c r="BQ13" s="120">
        <v>301</v>
      </c>
      <c r="BR13" s="120">
        <v>32689</v>
      </c>
      <c r="BS13" s="120">
        <v>32675</v>
      </c>
      <c r="BT13" s="120">
        <v>100</v>
      </c>
      <c r="BU13" s="120">
        <v>100</v>
      </c>
      <c r="BV13" s="120">
        <v>99</v>
      </c>
      <c r="BW13" s="158">
        <v>165</v>
      </c>
      <c r="BX13" s="120">
        <v>165</v>
      </c>
      <c r="BY13" s="120">
        <v>165</v>
      </c>
      <c r="BZ13" s="120">
        <v>303</v>
      </c>
      <c r="CA13" s="120">
        <v>33070</v>
      </c>
      <c r="CB13" s="120">
        <v>33166</v>
      </c>
      <c r="CC13" s="120">
        <v>100</v>
      </c>
      <c r="CD13" s="120">
        <v>100</v>
      </c>
      <c r="CE13" s="120">
        <v>98.2</v>
      </c>
    </row>
    <row r="14" spans="1:83" ht="15.75" x14ac:dyDescent="0.25">
      <c r="A14" s="5">
        <v>2</v>
      </c>
      <c r="B14" s="14" t="s">
        <v>8</v>
      </c>
      <c r="C14" s="22">
        <v>212</v>
      </c>
      <c r="D14" s="32">
        <v>212</v>
      </c>
      <c r="E14" s="32">
        <v>212</v>
      </c>
      <c r="F14" s="32">
        <v>499</v>
      </c>
      <c r="G14" s="32"/>
      <c r="H14" s="45">
        <f t="shared" si="0"/>
        <v>100</v>
      </c>
      <c r="I14" s="22">
        <v>217</v>
      </c>
      <c r="J14" s="32">
        <v>217</v>
      </c>
      <c r="K14" s="32">
        <v>217</v>
      </c>
      <c r="L14" s="32">
        <v>508</v>
      </c>
      <c r="M14" s="32">
        <v>804</v>
      </c>
      <c r="N14" s="55">
        <f t="shared" si="1"/>
        <v>100</v>
      </c>
      <c r="O14" s="22">
        <v>259</v>
      </c>
      <c r="P14" s="32">
        <v>218</v>
      </c>
      <c r="Q14" s="32">
        <v>218</v>
      </c>
      <c r="R14" s="32">
        <v>514</v>
      </c>
      <c r="S14" s="32">
        <v>4532</v>
      </c>
      <c r="T14" s="68">
        <f t="shared" si="8"/>
        <v>3728</v>
      </c>
      <c r="U14" s="75">
        <f t="shared" si="2"/>
        <v>100</v>
      </c>
      <c r="V14" s="84">
        <v>259</v>
      </c>
      <c r="W14" s="93">
        <v>218</v>
      </c>
      <c r="X14" s="93">
        <v>218</v>
      </c>
      <c r="Y14" s="93">
        <v>515</v>
      </c>
      <c r="Z14" s="93">
        <v>6934</v>
      </c>
      <c r="AA14" s="45">
        <f t="shared" si="15"/>
        <v>100</v>
      </c>
      <c r="AB14" s="103">
        <v>100</v>
      </c>
      <c r="AC14" s="113">
        <v>12</v>
      </c>
      <c r="AD14" s="121">
        <v>259</v>
      </c>
      <c r="AE14" s="121">
        <v>218</v>
      </c>
      <c r="AF14" s="121">
        <v>218</v>
      </c>
      <c r="AG14" s="127">
        <v>516</v>
      </c>
      <c r="AH14" s="133">
        <v>56921</v>
      </c>
      <c r="AI14" s="133">
        <v>6934</v>
      </c>
      <c r="AJ14" s="139">
        <v>100</v>
      </c>
      <c r="AK14" s="121">
        <v>100</v>
      </c>
      <c r="AL14" s="148">
        <v>12</v>
      </c>
      <c r="AM14" s="121">
        <v>260</v>
      </c>
      <c r="AN14" s="121">
        <v>219</v>
      </c>
      <c r="AO14" s="121">
        <v>219</v>
      </c>
      <c r="AP14" s="127">
        <v>519</v>
      </c>
      <c r="AQ14" s="133">
        <v>57330</v>
      </c>
      <c r="AR14" s="133">
        <v>9825</v>
      </c>
      <c r="AS14" s="139">
        <v>100</v>
      </c>
      <c r="AT14" s="121">
        <v>100</v>
      </c>
      <c r="AU14" s="155">
        <f>AR14/AQ14*100</f>
        <v>17.137624280481422</v>
      </c>
      <c r="AV14" s="159">
        <v>261</v>
      </c>
      <c r="AW14" s="121">
        <v>220</v>
      </c>
      <c r="AX14" s="121">
        <v>220</v>
      </c>
      <c r="AY14" s="127">
        <v>523</v>
      </c>
      <c r="AZ14" s="133">
        <v>57787</v>
      </c>
      <c r="BA14" s="133">
        <v>10579</v>
      </c>
      <c r="BB14" s="139">
        <v>100</v>
      </c>
      <c r="BC14" s="121">
        <v>100</v>
      </c>
      <c r="BD14" s="162">
        <v>18</v>
      </c>
      <c r="BE14" s="159">
        <f>[1]Лист1!BM15</f>
        <v>262</v>
      </c>
      <c r="BF14" s="121">
        <f>[1]Лист1!BN15</f>
        <v>221</v>
      </c>
      <c r="BG14" s="121">
        <f>[1]Лист1!BO15</f>
        <v>221</v>
      </c>
      <c r="BH14" s="127">
        <f>[1]Лист1!BP15</f>
        <v>527</v>
      </c>
      <c r="BI14" s="133">
        <f>[1]Лист1!BQ15</f>
        <v>59598</v>
      </c>
      <c r="BJ14" s="133">
        <f>[1]Лист1!BR15</f>
        <v>23965</v>
      </c>
      <c r="BK14" s="139">
        <f>[1]Лист1!BS15</f>
        <v>100</v>
      </c>
      <c r="BL14" s="121">
        <f>[1]Лист1!BT15</f>
        <v>100</v>
      </c>
      <c r="BM14" s="162">
        <f>[1]Лист1!BU15</f>
        <v>40</v>
      </c>
      <c r="BN14" s="159">
        <v>268</v>
      </c>
      <c r="BO14" s="121">
        <v>227</v>
      </c>
      <c r="BP14" s="121">
        <v>227</v>
      </c>
      <c r="BQ14" s="121">
        <v>557</v>
      </c>
      <c r="BR14" s="121">
        <v>64787</v>
      </c>
      <c r="BS14" s="121">
        <v>68204</v>
      </c>
      <c r="BT14" s="121">
        <v>100</v>
      </c>
      <c r="BU14" s="121">
        <v>100</v>
      </c>
      <c r="BV14" s="121">
        <v>100</v>
      </c>
      <c r="BW14" s="159">
        <v>268</v>
      </c>
      <c r="BX14" s="121">
        <v>227</v>
      </c>
      <c r="BY14" s="121">
        <v>227</v>
      </c>
      <c r="BZ14" s="121">
        <v>577</v>
      </c>
      <c r="CA14" s="121">
        <v>65902</v>
      </c>
      <c r="CB14" s="121">
        <v>69323</v>
      </c>
      <c r="CC14" s="121">
        <v>100</v>
      </c>
      <c r="CD14" s="121">
        <v>100</v>
      </c>
      <c r="CE14" s="121">
        <v>100</v>
      </c>
    </row>
    <row r="15" spans="1:83" ht="15.75" x14ac:dyDescent="0.25">
      <c r="A15" s="5">
        <v>3</v>
      </c>
      <c r="B15" s="14" t="s">
        <v>9</v>
      </c>
      <c r="C15" s="22">
        <v>112</v>
      </c>
      <c r="D15" s="32">
        <v>112</v>
      </c>
      <c r="E15" s="32">
        <v>112</v>
      </c>
      <c r="F15" s="32">
        <v>208</v>
      </c>
      <c r="G15" s="32">
        <v>17905</v>
      </c>
      <c r="H15" s="45">
        <f t="shared" si="0"/>
        <v>100</v>
      </c>
      <c r="I15" s="22">
        <v>118</v>
      </c>
      <c r="J15" s="32">
        <v>118</v>
      </c>
      <c r="K15" s="32">
        <v>118</v>
      </c>
      <c r="L15" s="32">
        <v>217</v>
      </c>
      <c r="M15" s="32">
        <v>18331</v>
      </c>
      <c r="N15" s="55">
        <f t="shared" si="1"/>
        <v>100</v>
      </c>
      <c r="O15" s="22">
        <v>135</v>
      </c>
      <c r="P15" s="32">
        <v>120</v>
      </c>
      <c r="Q15" s="32">
        <v>120</v>
      </c>
      <c r="R15" s="32">
        <v>219</v>
      </c>
      <c r="S15" s="32">
        <v>18577</v>
      </c>
      <c r="T15" s="68">
        <f t="shared" si="8"/>
        <v>246</v>
      </c>
      <c r="U15" s="75">
        <f t="shared" si="2"/>
        <v>100</v>
      </c>
      <c r="V15" s="84">
        <v>135</v>
      </c>
      <c r="W15" s="93">
        <v>120</v>
      </c>
      <c r="X15" s="93">
        <v>120</v>
      </c>
      <c r="Y15" s="93">
        <v>224</v>
      </c>
      <c r="Z15" s="98">
        <v>19308</v>
      </c>
      <c r="AA15" s="45">
        <f t="shared" si="15"/>
        <v>100</v>
      </c>
      <c r="AB15" s="103">
        <v>100</v>
      </c>
      <c r="AC15" s="113">
        <v>100</v>
      </c>
      <c r="AD15" s="121">
        <v>136</v>
      </c>
      <c r="AE15" s="121">
        <v>121</v>
      </c>
      <c r="AF15" s="121">
        <v>121</v>
      </c>
      <c r="AG15" s="127">
        <v>236</v>
      </c>
      <c r="AH15" s="133">
        <v>20536</v>
      </c>
      <c r="AI15" s="133">
        <v>20493</v>
      </c>
      <c r="AJ15" s="139">
        <v>100</v>
      </c>
      <c r="AK15" s="121">
        <v>100</v>
      </c>
      <c r="AL15" s="148">
        <v>100</v>
      </c>
      <c r="AM15" s="121">
        <v>136</v>
      </c>
      <c r="AN15" s="121">
        <v>121</v>
      </c>
      <c r="AO15" s="121">
        <v>121</v>
      </c>
      <c r="AP15" s="127">
        <v>236</v>
      </c>
      <c r="AQ15" s="133">
        <v>20765</v>
      </c>
      <c r="AR15" s="133">
        <v>20944</v>
      </c>
      <c r="AS15" s="139">
        <v>100</v>
      </c>
      <c r="AT15" s="121">
        <v>100</v>
      </c>
      <c r="AU15" s="127">
        <v>100</v>
      </c>
      <c r="AV15" s="159">
        <v>138</v>
      </c>
      <c r="AW15" s="121">
        <v>123</v>
      </c>
      <c r="AX15" s="121">
        <v>123</v>
      </c>
      <c r="AY15" s="127">
        <v>238</v>
      </c>
      <c r="AZ15" s="133">
        <v>21074</v>
      </c>
      <c r="BA15" s="133">
        <v>21264</v>
      </c>
      <c r="BB15" s="139">
        <v>100</v>
      </c>
      <c r="BC15" s="121">
        <v>100</v>
      </c>
      <c r="BD15" s="148">
        <v>100</v>
      </c>
      <c r="BE15" s="159">
        <f>[1]Лист1!BM16</f>
        <v>140</v>
      </c>
      <c r="BF15" s="121">
        <f>[1]Лист1!BN16</f>
        <v>125</v>
      </c>
      <c r="BG15" s="121">
        <f>[1]Лист1!BO16</f>
        <v>125</v>
      </c>
      <c r="BH15" s="127">
        <f>[1]Лист1!BP16</f>
        <v>245</v>
      </c>
      <c r="BI15" s="133">
        <f>[1]Лист1!BQ16</f>
        <v>21814</v>
      </c>
      <c r="BJ15" s="133">
        <f>[1]Лист1!BR16</f>
        <v>21996</v>
      </c>
      <c r="BK15" s="139">
        <f>[1]Лист1!BS16</f>
        <v>100</v>
      </c>
      <c r="BL15" s="121">
        <f>[1]Лист1!BT16</f>
        <v>100</v>
      </c>
      <c r="BM15" s="148">
        <f>[1]Лист1!BU16</f>
        <v>100</v>
      </c>
      <c r="BN15" s="159">
        <v>147</v>
      </c>
      <c r="BO15" s="121">
        <v>132</v>
      </c>
      <c r="BP15" s="121">
        <v>132</v>
      </c>
      <c r="BQ15" s="121">
        <v>269</v>
      </c>
      <c r="BR15" s="121">
        <v>24842</v>
      </c>
      <c r="BS15" s="121">
        <v>25050</v>
      </c>
      <c r="BT15" s="121">
        <v>100</v>
      </c>
      <c r="BU15" s="121">
        <v>100</v>
      </c>
      <c r="BV15" s="121">
        <v>100</v>
      </c>
      <c r="BW15" s="159">
        <v>147</v>
      </c>
      <c r="BX15" s="121">
        <v>132</v>
      </c>
      <c r="BY15" s="121">
        <v>132</v>
      </c>
      <c r="BZ15" s="121">
        <v>270</v>
      </c>
      <c r="CA15" s="121">
        <v>25243</v>
      </c>
      <c r="CB15" s="121">
        <v>25452</v>
      </c>
      <c r="CC15" s="121">
        <v>100</v>
      </c>
      <c r="CD15" s="121">
        <v>100</v>
      </c>
      <c r="CE15" s="121">
        <v>100</v>
      </c>
    </row>
    <row r="16" spans="1:83" ht="15.75" x14ac:dyDescent="0.25">
      <c r="A16" s="5">
        <v>4</v>
      </c>
      <c r="B16" s="14" t="s">
        <v>10</v>
      </c>
      <c r="C16" s="22">
        <v>176</v>
      </c>
      <c r="D16" s="32">
        <v>176</v>
      </c>
      <c r="E16" s="32">
        <v>176</v>
      </c>
      <c r="F16" s="32">
        <v>296</v>
      </c>
      <c r="G16" s="32">
        <v>566</v>
      </c>
      <c r="H16" s="45">
        <f t="shared" si="0"/>
        <v>100</v>
      </c>
      <c r="I16" s="22">
        <v>177</v>
      </c>
      <c r="J16" s="32">
        <v>177</v>
      </c>
      <c r="K16" s="32">
        <v>177</v>
      </c>
      <c r="L16" s="32">
        <v>299</v>
      </c>
      <c r="M16" s="32">
        <v>3870</v>
      </c>
      <c r="N16" s="55">
        <f t="shared" si="1"/>
        <v>100</v>
      </c>
      <c r="O16" s="22">
        <v>177</v>
      </c>
      <c r="P16" s="32">
        <v>177</v>
      </c>
      <c r="Q16" s="32">
        <v>177</v>
      </c>
      <c r="R16" s="32">
        <v>299</v>
      </c>
      <c r="S16" s="32">
        <v>7561</v>
      </c>
      <c r="T16" s="68">
        <f t="shared" si="8"/>
        <v>3691</v>
      </c>
      <c r="U16" s="75">
        <f t="shared" si="2"/>
        <v>100</v>
      </c>
      <c r="V16" s="84">
        <v>182</v>
      </c>
      <c r="W16" s="93">
        <v>182</v>
      </c>
      <c r="X16" s="93">
        <v>182</v>
      </c>
      <c r="Y16" s="93">
        <v>306</v>
      </c>
      <c r="Z16" s="98">
        <v>10781</v>
      </c>
      <c r="AA16" s="45">
        <f t="shared" si="15"/>
        <v>100</v>
      </c>
      <c r="AB16" s="103">
        <v>100</v>
      </c>
      <c r="AC16" s="113">
        <v>46</v>
      </c>
      <c r="AD16" s="121">
        <v>184</v>
      </c>
      <c r="AE16" s="121">
        <v>184</v>
      </c>
      <c r="AF16" s="121">
        <v>184</v>
      </c>
      <c r="AG16" s="127">
        <v>308</v>
      </c>
      <c r="AH16" s="133">
        <v>23224</v>
      </c>
      <c r="AI16" s="133">
        <v>15032</v>
      </c>
      <c r="AJ16" s="139">
        <v>100</v>
      </c>
      <c r="AK16" s="121">
        <v>100</v>
      </c>
      <c r="AL16" s="148">
        <v>64</v>
      </c>
      <c r="AM16" s="121">
        <v>187</v>
      </c>
      <c r="AN16" s="121">
        <v>187</v>
      </c>
      <c r="AO16" s="121">
        <v>187</v>
      </c>
      <c r="AP16" s="127">
        <v>312</v>
      </c>
      <c r="AQ16" s="133">
        <v>23934</v>
      </c>
      <c r="AR16" s="133">
        <v>19091</v>
      </c>
      <c r="AS16" s="139">
        <v>100</v>
      </c>
      <c r="AT16" s="121">
        <v>100</v>
      </c>
      <c r="AU16" s="155">
        <f>AR16/AQ16*100</f>
        <v>79.765187599231226</v>
      </c>
      <c r="AV16" s="159">
        <v>188</v>
      </c>
      <c r="AW16" s="121">
        <v>188</v>
      </c>
      <c r="AX16" s="121">
        <v>188</v>
      </c>
      <c r="AY16" s="127">
        <v>314</v>
      </c>
      <c r="AZ16" s="133">
        <v>24322</v>
      </c>
      <c r="BA16" s="133">
        <v>24120</v>
      </c>
      <c r="BB16" s="139">
        <v>100</v>
      </c>
      <c r="BC16" s="121">
        <v>100</v>
      </c>
      <c r="BD16" s="162">
        <v>99</v>
      </c>
      <c r="BE16" s="159">
        <f>[1]Лист1!BM17</f>
        <v>191</v>
      </c>
      <c r="BF16" s="121">
        <f>[1]Лист1!BN17</f>
        <v>191</v>
      </c>
      <c r="BG16" s="121">
        <f>[1]Лист1!BO17</f>
        <v>191</v>
      </c>
      <c r="BH16" s="127">
        <f>[1]Лист1!BP17</f>
        <v>318</v>
      </c>
      <c r="BI16" s="133">
        <f>[1]Лист1!BQ17</f>
        <v>25261</v>
      </c>
      <c r="BJ16" s="133">
        <f>[1]Лист1!BR17</f>
        <v>25276</v>
      </c>
      <c r="BK16" s="139">
        <f>[1]Лист1!BS17</f>
        <v>100</v>
      </c>
      <c r="BL16" s="121">
        <f>[1]Лист1!BT17</f>
        <v>100</v>
      </c>
      <c r="BM16" s="162">
        <f>[1]Лист1!BU17</f>
        <v>100</v>
      </c>
      <c r="BN16" s="159">
        <v>197</v>
      </c>
      <c r="BO16" s="121">
        <v>197</v>
      </c>
      <c r="BP16" s="121">
        <v>197</v>
      </c>
      <c r="BQ16" s="121">
        <v>353</v>
      </c>
      <c r="BR16" s="121">
        <v>29537</v>
      </c>
      <c r="BS16" s="121">
        <v>29586</v>
      </c>
      <c r="BT16" s="121">
        <v>100</v>
      </c>
      <c r="BU16" s="121">
        <v>100</v>
      </c>
      <c r="BV16" s="121">
        <v>100</v>
      </c>
      <c r="BW16" s="159">
        <v>199</v>
      </c>
      <c r="BX16" s="121">
        <v>199</v>
      </c>
      <c r="BY16" s="121">
        <v>199</v>
      </c>
      <c r="BZ16" s="121">
        <v>408</v>
      </c>
      <c r="CA16" s="121">
        <v>35211</v>
      </c>
      <c r="CB16" s="121">
        <v>35264</v>
      </c>
      <c r="CC16" s="121">
        <v>100</v>
      </c>
      <c r="CD16" s="121">
        <v>100</v>
      </c>
      <c r="CE16" s="121">
        <v>100</v>
      </c>
    </row>
    <row r="17" spans="1:83" ht="15.75" x14ac:dyDescent="0.25">
      <c r="A17" s="6">
        <v>5</v>
      </c>
      <c r="B17" s="15" t="s">
        <v>11</v>
      </c>
      <c r="C17" s="26">
        <v>306</v>
      </c>
      <c r="D17" s="37">
        <v>306</v>
      </c>
      <c r="E17" s="37">
        <v>306</v>
      </c>
      <c r="F17" s="37">
        <v>478</v>
      </c>
      <c r="G17" s="37"/>
      <c r="H17" s="49">
        <f t="shared" si="0"/>
        <v>100</v>
      </c>
      <c r="I17" s="26">
        <v>308</v>
      </c>
      <c r="J17" s="37">
        <v>308</v>
      </c>
      <c r="K17" s="37">
        <v>308</v>
      </c>
      <c r="L17" s="37">
        <v>482</v>
      </c>
      <c r="M17" s="37">
        <v>1138</v>
      </c>
      <c r="N17" s="59">
        <f t="shared" si="1"/>
        <v>100</v>
      </c>
      <c r="O17" s="26">
        <v>311</v>
      </c>
      <c r="P17" s="37">
        <v>311</v>
      </c>
      <c r="Q17" s="37">
        <v>311</v>
      </c>
      <c r="R17" s="37">
        <v>486</v>
      </c>
      <c r="S17" s="37">
        <v>3166</v>
      </c>
      <c r="T17" s="69">
        <f t="shared" si="8"/>
        <v>2028</v>
      </c>
      <c r="U17" s="79">
        <f t="shared" si="2"/>
        <v>100</v>
      </c>
      <c r="V17" s="87">
        <v>311</v>
      </c>
      <c r="W17" s="94">
        <v>311</v>
      </c>
      <c r="X17" s="94">
        <v>311</v>
      </c>
      <c r="Y17" s="94">
        <v>488</v>
      </c>
      <c r="Z17" s="94">
        <v>5173</v>
      </c>
      <c r="AA17" s="49">
        <f t="shared" si="15"/>
        <v>100</v>
      </c>
      <c r="AB17" s="104">
        <v>100</v>
      </c>
      <c r="AC17" s="112">
        <v>11</v>
      </c>
      <c r="AD17" s="122">
        <v>312</v>
      </c>
      <c r="AE17" s="122">
        <v>312</v>
      </c>
      <c r="AF17" s="122">
        <v>312</v>
      </c>
      <c r="AG17" s="128">
        <v>490</v>
      </c>
      <c r="AH17" s="134">
        <v>46421</v>
      </c>
      <c r="AI17" s="134">
        <v>5689</v>
      </c>
      <c r="AJ17" s="140">
        <v>100</v>
      </c>
      <c r="AK17" s="122">
        <v>100</v>
      </c>
      <c r="AL17" s="149">
        <v>12</v>
      </c>
      <c r="AM17" s="122">
        <v>312</v>
      </c>
      <c r="AN17" s="122">
        <v>312</v>
      </c>
      <c r="AO17" s="122">
        <v>312</v>
      </c>
      <c r="AP17" s="128">
        <v>490</v>
      </c>
      <c r="AQ17" s="134">
        <v>47012</v>
      </c>
      <c r="AR17" s="134">
        <v>7010</v>
      </c>
      <c r="AS17" s="140">
        <v>100</v>
      </c>
      <c r="AT17" s="122">
        <v>100</v>
      </c>
      <c r="AU17" s="156">
        <f>AR17/AQ17*100</f>
        <v>14.911086531098444</v>
      </c>
      <c r="AV17" s="160">
        <v>314</v>
      </c>
      <c r="AW17" s="122">
        <v>314</v>
      </c>
      <c r="AX17" s="122">
        <v>314</v>
      </c>
      <c r="AY17" s="128">
        <v>493</v>
      </c>
      <c r="AZ17" s="134">
        <v>47317</v>
      </c>
      <c r="BA17" s="134">
        <v>11068</v>
      </c>
      <c r="BB17" s="140">
        <v>100</v>
      </c>
      <c r="BC17" s="122">
        <v>100</v>
      </c>
      <c r="BD17" s="163">
        <v>23</v>
      </c>
      <c r="BE17" s="160">
        <f>[1]Лист1!BM18</f>
        <v>319</v>
      </c>
      <c r="BF17" s="122">
        <f>[1]Лист1!BN18</f>
        <v>319</v>
      </c>
      <c r="BG17" s="122">
        <f>[1]Лист1!BO18</f>
        <v>319</v>
      </c>
      <c r="BH17" s="128">
        <f>[1]Лист1!BP18</f>
        <v>509</v>
      </c>
      <c r="BI17" s="134">
        <f>[1]Лист1!BQ18</f>
        <v>48883</v>
      </c>
      <c r="BJ17" s="134">
        <f>[1]Лист1!BR18</f>
        <v>16983</v>
      </c>
      <c r="BK17" s="140">
        <f>[1]Лист1!BS18</f>
        <v>100</v>
      </c>
      <c r="BL17" s="122">
        <f>[1]Лист1!BT18</f>
        <v>100</v>
      </c>
      <c r="BM17" s="163">
        <f>[1]Лист1!BU18</f>
        <v>34</v>
      </c>
      <c r="BN17" s="159">
        <v>340</v>
      </c>
      <c r="BO17" s="121">
        <v>325</v>
      </c>
      <c r="BP17" s="121">
        <v>325</v>
      </c>
      <c r="BQ17" s="121">
        <v>585</v>
      </c>
      <c r="BR17" s="121">
        <v>55036</v>
      </c>
      <c r="BS17" s="121">
        <v>48457</v>
      </c>
      <c r="BT17" s="121">
        <v>100</v>
      </c>
      <c r="BU17" s="121">
        <v>100</v>
      </c>
      <c r="BV17" s="121">
        <v>88</v>
      </c>
      <c r="BW17" s="159">
        <v>343</v>
      </c>
      <c r="BX17" s="121">
        <v>328</v>
      </c>
      <c r="BY17" s="121">
        <v>328</v>
      </c>
      <c r="BZ17" s="121">
        <v>652</v>
      </c>
      <c r="CA17" s="121">
        <v>58394</v>
      </c>
      <c r="CB17" s="121">
        <v>59517</v>
      </c>
      <c r="CC17" s="121">
        <v>100</v>
      </c>
      <c r="CD17" s="121">
        <v>100</v>
      </c>
      <c r="CE17" s="121">
        <v>97</v>
      </c>
    </row>
    <row r="18" spans="1:83" ht="15.75" x14ac:dyDescent="0.25">
      <c r="A18" s="5">
        <v>6</v>
      </c>
      <c r="B18" s="14" t="s">
        <v>12</v>
      </c>
      <c r="C18" s="22">
        <v>170</v>
      </c>
      <c r="D18" s="32">
        <v>170</v>
      </c>
      <c r="E18" s="32">
        <v>170</v>
      </c>
      <c r="F18" s="32">
        <v>341</v>
      </c>
      <c r="G18" s="32"/>
      <c r="H18" s="45">
        <f t="shared" si="0"/>
        <v>100</v>
      </c>
      <c r="I18" s="22">
        <v>171</v>
      </c>
      <c r="J18" s="32">
        <v>171</v>
      </c>
      <c r="K18" s="32">
        <v>171</v>
      </c>
      <c r="L18" s="32">
        <v>343</v>
      </c>
      <c r="M18" s="32">
        <v>2825</v>
      </c>
      <c r="N18" s="55">
        <f t="shared" si="1"/>
        <v>100</v>
      </c>
      <c r="O18" s="22">
        <v>171</v>
      </c>
      <c r="P18" s="32">
        <v>171</v>
      </c>
      <c r="Q18" s="32">
        <v>171</v>
      </c>
      <c r="R18" s="32">
        <v>343</v>
      </c>
      <c r="S18" s="32">
        <v>5591</v>
      </c>
      <c r="T18" s="68">
        <f t="shared" si="8"/>
        <v>2766</v>
      </c>
      <c r="U18" s="75">
        <f t="shared" si="2"/>
        <v>100</v>
      </c>
      <c r="V18" s="84">
        <v>171</v>
      </c>
      <c r="W18" s="93">
        <v>171</v>
      </c>
      <c r="X18" s="93">
        <v>171</v>
      </c>
      <c r="Y18" s="93">
        <v>343</v>
      </c>
      <c r="Z18" s="93">
        <v>9142</v>
      </c>
      <c r="AA18" s="45">
        <f t="shared" si="15"/>
        <v>100</v>
      </c>
      <c r="AB18" s="103">
        <v>100</v>
      </c>
      <c r="AC18" s="113">
        <v>30</v>
      </c>
      <c r="AD18" s="121">
        <v>172</v>
      </c>
      <c r="AE18" s="121">
        <v>172</v>
      </c>
      <c r="AF18" s="121">
        <v>172</v>
      </c>
      <c r="AG18" s="127">
        <v>345</v>
      </c>
      <c r="AH18" s="133">
        <v>30123</v>
      </c>
      <c r="AI18" s="133">
        <v>12182</v>
      </c>
      <c r="AJ18" s="139">
        <v>100</v>
      </c>
      <c r="AK18" s="121">
        <v>100</v>
      </c>
      <c r="AL18" s="148">
        <v>40</v>
      </c>
      <c r="AM18" s="121">
        <v>172</v>
      </c>
      <c r="AN18" s="121">
        <v>172</v>
      </c>
      <c r="AO18" s="121">
        <v>172</v>
      </c>
      <c r="AP18" s="127">
        <v>345</v>
      </c>
      <c r="AQ18" s="133">
        <v>30123</v>
      </c>
      <c r="AR18" s="133">
        <v>12182</v>
      </c>
      <c r="AS18" s="139">
        <v>100</v>
      </c>
      <c r="AT18" s="121">
        <v>100</v>
      </c>
      <c r="AU18" s="155">
        <f>AR18/AQ18*100</f>
        <v>40.440859144175548</v>
      </c>
      <c r="AV18" s="159">
        <v>173</v>
      </c>
      <c r="AW18" s="121">
        <v>173</v>
      </c>
      <c r="AX18" s="121">
        <v>173</v>
      </c>
      <c r="AY18" s="127">
        <v>349</v>
      </c>
      <c r="AZ18" s="133">
        <v>30313</v>
      </c>
      <c r="BA18" s="133">
        <v>12739</v>
      </c>
      <c r="BB18" s="139">
        <v>100</v>
      </c>
      <c r="BC18" s="121">
        <v>100</v>
      </c>
      <c r="BD18" s="162">
        <v>42</v>
      </c>
      <c r="BE18" s="159">
        <f>[1]Лист1!BM19</f>
        <v>177</v>
      </c>
      <c r="BF18" s="121">
        <f>[1]Лист1!BN19</f>
        <v>177</v>
      </c>
      <c r="BG18" s="121">
        <f>[1]Лист1!BO19</f>
        <v>177</v>
      </c>
      <c r="BH18" s="127">
        <f>[1]Лист1!BP19</f>
        <v>366</v>
      </c>
      <c r="BI18" s="133">
        <f>[1]Лист1!BQ19</f>
        <v>32314</v>
      </c>
      <c r="BJ18" s="133">
        <f>[1]Лист1!BR19</f>
        <v>17810</v>
      </c>
      <c r="BK18" s="139">
        <f>[1]Лист1!BS19</f>
        <v>100</v>
      </c>
      <c r="BL18" s="121">
        <f>[1]Лист1!BT19</f>
        <v>100</v>
      </c>
      <c r="BM18" s="162">
        <f>[1]Лист1!BU19</f>
        <v>55</v>
      </c>
      <c r="BN18" s="160">
        <v>180</v>
      </c>
      <c r="BO18" s="122">
        <v>180</v>
      </c>
      <c r="BP18" s="122">
        <v>180</v>
      </c>
      <c r="BQ18" s="122">
        <v>418</v>
      </c>
      <c r="BR18" s="122">
        <v>36072</v>
      </c>
      <c r="BS18" s="122">
        <v>37583</v>
      </c>
      <c r="BT18" s="122">
        <v>100</v>
      </c>
      <c r="BU18" s="122">
        <v>100</v>
      </c>
      <c r="BV18" s="122">
        <v>100</v>
      </c>
      <c r="BW18" s="160">
        <v>181</v>
      </c>
      <c r="BX18" s="122">
        <v>181</v>
      </c>
      <c r="BY18" s="122">
        <v>181</v>
      </c>
      <c r="BZ18" s="122">
        <v>420</v>
      </c>
      <c r="CA18" s="122">
        <v>36803</v>
      </c>
      <c r="CB18" s="122">
        <v>38314</v>
      </c>
      <c r="CC18" s="122">
        <v>100</v>
      </c>
      <c r="CD18" s="122">
        <v>100</v>
      </c>
      <c r="CE18" s="122">
        <v>100</v>
      </c>
    </row>
    <row r="19" spans="1:83" ht="15.75" x14ac:dyDescent="0.25">
      <c r="A19" s="6">
        <v>7</v>
      </c>
      <c r="B19" s="16" t="s">
        <v>13</v>
      </c>
      <c r="C19" s="23">
        <v>129</v>
      </c>
      <c r="D19" s="33">
        <v>115</v>
      </c>
      <c r="E19" s="33">
        <v>115</v>
      </c>
      <c r="F19" s="33">
        <v>198</v>
      </c>
      <c r="G19" s="33">
        <v>3922</v>
      </c>
      <c r="H19" s="46">
        <f t="shared" si="0"/>
        <v>100</v>
      </c>
      <c r="I19" s="23">
        <v>131</v>
      </c>
      <c r="J19" s="33">
        <v>117</v>
      </c>
      <c r="K19" s="33">
        <v>117</v>
      </c>
      <c r="L19" s="33">
        <v>207</v>
      </c>
      <c r="M19" s="33">
        <v>4957</v>
      </c>
      <c r="N19" s="56">
        <f t="shared" si="1"/>
        <v>100</v>
      </c>
      <c r="O19" s="23">
        <v>131</v>
      </c>
      <c r="P19" s="33">
        <v>117</v>
      </c>
      <c r="Q19" s="33">
        <v>117</v>
      </c>
      <c r="R19" s="33">
        <v>207</v>
      </c>
      <c r="S19" s="33">
        <v>4957</v>
      </c>
      <c r="T19" s="70">
        <f t="shared" si="8"/>
        <v>0</v>
      </c>
      <c r="U19" s="76">
        <f t="shared" si="2"/>
        <v>100</v>
      </c>
      <c r="V19" s="85">
        <v>131</v>
      </c>
      <c r="W19" s="95">
        <v>117</v>
      </c>
      <c r="X19" s="95">
        <v>117</v>
      </c>
      <c r="Y19" s="95">
        <v>209</v>
      </c>
      <c r="Z19" s="95">
        <v>5955</v>
      </c>
      <c r="AA19" s="46">
        <f t="shared" si="15"/>
        <v>100</v>
      </c>
      <c r="AB19" s="104">
        <v>100</v>
      </c>
      <c r="AC19" s="112">
        <v>27</v>
      </c>
      <c r="AD19" s="122">
        <v>131</v>
      </c>
      <c r="AE19" s="122">
        <v>117</v>
      </c>
      <c r="AF19" s="122">
        <v>117</v>
      </c>
      <c r="AG19" s="128">
        <v>210</v>
      </c>
      <c r="AH19" s="134">
        <v>20209</v>
      </c>
      <c r="AI19" s="134">
        <v>6754</v>
      </c>
      <c r="AJ19" s="140">
        <v>100</v>
      </c>
      <c r="AK19" s="122">
        <v>100</v>
      </c>
      <c r="AL19" s="149">
        <v>31</v>
      </c>
      <c r="AM19" s="122">
        <v>133</v>
      </c>
      <c r="AN19" s="122">
        <v>119</v>
      </c>
      <c r="AO19" s="122">
        <v>119</v>
      </c>
      <c r="AP19" s="128">
        <v>216</v>
      </c>
      <c r="AQ19" s="134">
        <v>20465</v>
      </c>
      <c r="AR19" s="134">
        <v>7398</v>
      </c>
      <c r="AS19" s="140">
        <v>100</v>
      </c>
      <c r="AT19" s="122">
        <v>100</v>
      </c>
      <c r="AU19" s="156">
        <f t="shared" ref="AU19:AU31" si="21">AR19/AQ19*100</f>
        <v>36.149523576838504</v>
      </c>
      <c r="AV19" s="160">
        <v>134</v>
      </c>
      <c r="AW19" s="122">
        <v>120</v>
      </c>
      <c r="AX19" s="122">
        <v>120</v>
      </c>
      <c r="AY19" s="128">
        <v>219</v>
      </c>
      <c r="AZ19" s="134">
        <v>20840</v>
      </c>
      <c r="BA19" s="134">
        <v>9386</v>
      </c>
      <c r="BB19" s="140">
        <v>100</v>
      </c>
      <c r="BC19" s="122">
        <v>100</v>
      </c>
      <c r="BD19" s="163">
        <v>45</v>
      </c>
      <c r="BE19" s="160">
        <f>[1]Лист1!BM20</f>
        <v>142</v>
      </c>
      <c r="BF19" s="122">
        <f>[1]Лист1!BN20</f>
        <v>129</v>
      </c>
      <c r="BG19" s="122">
        <f>[1]Лист1!BO20</f>
        <v>129</v>
      </c>
      <c r="BH19" s="128">
        <f>[1]Лист1!BP20</f>
        <v>250</v>
      </c>
      <c r="BI19" s="134">
        <f>[1]Лист1!BQ20</f>
        <v>22661</v>
      </c>
      <c r="BJ19" s="134">
        <f>[1]Лист1!BR20</f>
        <v>12922</v>
      </c>
      <c r="BK19" s="140">
        <f>[1]Лист1!BS20</f>
        <v>100</v>
      </c>
      <c r="BL19" s="122">
        <f>[1]Лист1!BT20</f>
        <v>100</v>
      </c>
      <c r="BM19" s="163">
        <f>[1]Лист1!BU20</f>
        <v>57</v>
      </c>
      <c r="BN19" s="159">
        <v>149</v>
      </c>
      <c r="BO19" s="121">
        <v>149</v>
      </c>
      <c r="BP19" s="121">
        <v>149</v>
      </c>
      <c r="BQ19" s="121">
        <v>289</v>
      </c>
      <c r="BR19" s="121">
        <v>25680</v>
      </c>
      <c r="BS19" s="121">
        <v>25774</v>
      </c>
      <c r="BT19" s="121">
        <v>100</v>
      </c>
      <c r="BU19" s="121">
        <v>100</v>
      </c>
      <c r="BV19" s="121">
        <v>100</v>
      </c>
      <c r="BW19" s="159">
        <v>149</v>
      </c>
      <c r="BX19" s="121">
        <v>135</v>
      </c>
      <c r="BY19" s="121">
        <v>135</v>
      </c>
      <c r="BZ19" s="121">
        <v>303</v>
      </c>
      <c r="CA19" s="121">
        <v>27358</v>
      </c>
      <c r="CB19" s="121">
        <v>27453</v>
      </c>
      <c r="CC19" s="121">
        <v>100</v>
      </c>
      <c r="CD19" s="121">
        <v>100</v>
      </c>
      <c r="CE19" s="121">
        <v>100</v>
      </c>
    </row>
    <row r="20" spans="1:83" ht="15.75" x14ac:dyDescent="0.25">
      <c r="A20" s="6">
        <v>8</v>
      </c>
      <c r="B20" s="14" t="s">
        <v>14</v>
      </c>
      <c r="C20" s="22">
        <v>135</v>
      </c>
      <c r="D20" s="32">
        <v>135</v>
      </c>
      <c r="E20" s="32">
        <v>135</v>
      </c>
      <c r="F20" s="32">
        <v>242</v>
      </c>
      <c r="G20" s="32">
        <v>6007</v>
      </c>
      <c r="H20" s="45">
        <f t="shared" si="0"/>
        <v>100</v>
      </c>
      <c r="I20" s="22">
        <v>135</v>
      </c>
      <c r="J20" s="32">
        <v>135</v>
      </c>
      <c r="K20" s="32">
        <v>135</v>
      </c>
      <c r="L20" s="32">
        <v>250</v>
      </c>
      <c r="M20" s="32">
        <v>7234</v>
      </c>
      <c r="N20" s="55">
        <f t="shared" si="1"/>
        <v>100</v>
      </c>
      <c r="O20" s="22">
        <v>139</v>
      </c>
      <c r="P20" s="32">
        <v>139</v>
      </c>
      <c r="Q20" s="32">
        <v>139</v>
      </c>
      <c r="R20" s="32">
        <v>257</v>
      </c>
      <c r="S20" s="32">
        <v>9659</v>
      </c>
      <c r="T20" s="68">
        <f t="shared" si="8"/>
        <v>2425</v>
      </c>
      <c r="U20" s="75">
        <f t="shared" si="2"/>
        <v>100</v>
      </c>
      <c r="V20" s="84">
        <v>143</v>
      </c>
      <c r="W20" s="93">
        <v>143</v>
      </c>
      <c r="X20" s="93">
        <v>143</v>
      </c>
      <c r="Y20" s="93">
        <v>265</v>
      </c>
      <c r="Z20" s="93">
        <v>12509</v>
      </c>
      <c r="AA20" s="45">
        <f t="shared" si="15"/>
        <v>100</v>
      </c>
      <c r="AB20" s="103">
        <v>100</v>
      </c>
      <c r="AC20" s="113">
        <v>57</v>
      </c>
      <c r="AD20" s="121">
        <v>145</v>
      </c>
      <c r="AE20" s="121">
        <v>145</v>
      </c>
      <c r="AF20" s="121">
        <v>145</v>
      </c>
      <c r="AG20" s="127">
        <v>268</v>
      </c>
      <c r="AH20" s="133">
        <v>21921</v>
      </c>
      <c r="AI20" s="133">
        <v>17402</v>
      </c>
      <c r="AJ20" s="139">
        <v>100</v>
      </c>
      <c r="AK20" s="121">
        <v>100</v>
      </c>
      <c r="AL20" s="148">
        <v>79</v>
      </c>
      <c r="AM20" s="121">
        <v>147</v>
      </c>
      <c r="AN20" s="121">
        <v>147</v>
      </c>
      <c r="AO20" s="121">
        <v>147</v>
      </c>
      <c r="AP20" s="127">
        <v>270</v>
      </c>
      <c r="AQ20" s="133">
        <v>22617</v>
      </c>
      <c r="AR20" s="133">
        <v>21748</v>
      </c>
      <c r="AS20" s="139">
        <v>100</v>
      </c>
      <c r="AT20" s="121">
        <v>100</v>
      </c>
      <c r="AU20" s="155">
        <f t="shared" si="21"/>
        <v>96.157757439094482</v>
      </c>
      <c r="AV20" s="159">
        <v>149</v>
      </c>
      <c r="AW20" s="121">
        <v>149</v>
      </c>
      <c r="AX20" s="121">
        <v>149</v>
      </c>
      <c r="AY20" s="127">
        <v>273</v>
      </c>
      <c r="AZ20" s="133">
        <v>22883</v>
      </c>
      <c r="BA20" s="133">
        <v>22473</v>
      </c>
      <c r="BB20" s="139">
        <v>100</v>
      </c>
      <c r="BC20" s="121">
        <v>100</v>
      </c>
      <c r="BD20" s="162">
        <v>98</v>
      </c>
      <c r="BE20" s="159">
        <f>[1]Лист1!BM21</f>
        <v>153</v>
      </c>
      <c r="BF20" s="121">
        <f>[1]Лист1!BN21</f>
        <v>153</v>
      </c>
      <c r="BG20" s="121">
        <f>[1]Лист1!BO21</f>
        <v>153</v>
      </c>
      <c r="BH20" s="127">
        <f>[1]Лист1!BP21</f>
        <v>275</v>
      </c>
      <c r="BI20" s="133">
        <f>[1]Лист1!BQ21</f>
        <v>26278</v>
      </c>
      <c r="BJ20" s="133">
        <f>[1]Лист1!BR21</f>
        <v>26351</v>
      </c>
      <c r="BK20" s="139">
        <f>[1]Лист1!BS21</f>
        <v>100</v>
      </c>
      <c r="BL20" s="121">
        <f>[1]Лист1!BT21</f>
        <v>100</v>
      </c>
      <c r="BM20" s="162">
        <f>[1]Лист1!BU21</f>
        <v>100</v>
      </c>
      <c r="BN20" s="159">
        <v>155</v>
      </c>
      <c r="BO20" s="121">
        <v>155</v>
      </c>
      <c r="BP20" s="121">
        <v>155</v>
      </c>
      <c r="BQ20" s="121">
        <v>286</v>
      </c>
      <c r="BR20" s="121">
        <v>28535</v>
      </c>
      <c r="BS20" s="121">
        <v>28617</v>
      </c>
      <c r="BT20" s="121">
        <v>100</v>
      </c>
      <c r="BU20" s="121">
        <v>100</v>
      </c>
      <c r="BV20" s="121">
        <v>100</v>
      </c>
      <c r="BW20" s="159">
        <v>155</v>
      </c>
      <c r="BX20" s="121">
        <v>155</v>
      </c>
      <c r="BY20" s="121">
        <v>155</v>
      </c>
      <c r="BZ20" s="121">
        <v>315</v>
      </c>
      <c r="CA20" s="121">
        <v>30377</v>
      </c>
      <c r="CB20" s="121">
        <v>30459</v>
      </c>
      <c r="CC20" s="121">
        <v>100</v>
      </c>
      <c r="CD20" s="121">
        <v>100</v>
      </c>
      <c r="CE20" s="121">
        <v>100</v>
      </c>
    </row>
    <row r="21" spans="1:83" ht="15.75" x14ac:dyDescent="0.25">
      <c r="A21" s="5">
        <v>9</v>
      </c>
      <c r="B21" s="17" t="s">
        <v>15</v>
      </c>
      <c r="C21" s="27">
        <v>167</v>
      </c>
      <c r="D21" s="38">
        <v>167</v>
      </c>
      <c r="E21" s="38">
        <v>167</v>
      </c>
      <c r="F21" s="38">
        <v>289</v>
      </c>
      <c r="G21" s="38">
        <v>573</v>
      </c>
      <c r="H21" s="50">
        <f t="shared" si="0"/>
        <v>100</v>
      </c>
      <c r="I21" s="27">
        <v>169</v>
      </c>
      <c r="J21" s="38">
        <v>169</v>
      </c>
      <c r="K21" s="38">
        <v>169</v>
      </c>
      <c r="L21" s="38">
        <v>292</v>
      </c>
      <c r="M21" s="38">
        <v>5072</v>
      </c>
      <c r="N21" s="60">
        <f t="shared" si="1"/>
        <v>100</v>
      </c>
      <c r="O21" s="27">
        <v>171</v>
      </c>
      <c r="P21" s="38">
        <v>171</v>
      </c>
      <c r="Q21" s="38">
        <v>171</v>
      </c>
      <c r="R21" s="38">
        <v>299</v>
      </c>
      <c r="S21" s="38">
        <v>7113</v>
      </c>
      <c r="T21" s="71">
        <f t="shared" si="8"/>
        <v>2041</v>
      </c>
      <c r="U21" s="80">
        <f t="shared" si="2"/>
        <v>100</v>
      </c>
      <c r="V21" s="88">
        <v>171</v>
      </c>
      <c r="W21" s="98">
        <v>171</v>
      </c>
      <c r="X21" s="98">
        <v>171</v>
      </c>
      <c r="Y21" s="98">
        <v>299</v>
      </c>
      <c r="Z21" s="98">
        <v>9368</v>
      </c>
      <c r="AA21" s="50">
        <f t="shared" si="15"/>
        <v>100</v>
      </c>
      <c r="AB21" s="103">
        <v>100</v>
      </c>
      <c r="AC21" s="113">
        <v>27</v>
      </c>
      <c r="AD21" s="121">
        <v>171</v>
      </c>
      <c r="AE21" s="121">
        <v>171</v>
      </c>
      <c r="AF21" s="121">
        <v>171</v>
      </c>
      <c r="AG21" s="127">
        <v>304</v>
      </c>
      <c r="AH21" s="133">
        <v>34574</v>
      </c>
      <c r="AI21" s="133">
        <v>13981</v>
      </c>
      <c r="AJ21" s="139">
        <v>100</v>
      </c>
      <c r="AK21" s="121">
        <v>100</v>
      </c>
      <c r="AL21" s="148">
        <v>39</v>
      </c>
      <c r="AM21" s="121">
        <v>173</v>
      </c>
      <c r="AN21" s="121">
        <v>173</v>
      </c>
      <c r="AO21" s="121">
        <v>173</v>
      </c>
      <c r="AP21" s="127">
        <v>310</v>
      </c>
      <c r="AQ21" s="133">
        <v>36364</v>
      </c>
      <c r="AR21" s="133">
        <v>19033</v>
      </c>
      <c r="AS21" s="139">
        <v>100</v>
      </c>
      <c r="AT21" s="121">
        <v>100</v>
      </c>
      <c r="AU21" s="155">
        <f t="shared" si="21"/>
        <v>52.340226597734016</v>
      </c>
      <c r="AV21" s="159">
        <v>187</v>
      </c>
      <c r="AW21" s="121">
        <v>175</v>
      </c>
      <c r="AX21" s="121">
        <v>175</v>
      </c>
      <c r="AY21" s="127">
        <v>313</v>
      </c>
      <c r="AZ21" s="133">
        <v>36804</v>
      </c>
      <c r="BA21" s="133">
        <v>25169</v>
      </c>
      <c r="BB21" s="139">
        <v>100</v>
      </c>
      <c r="BC21" s="121">
        <v>100</v>
      </c>
      <c r="BD21" s="162">
        <v>68</v>
      </c>
      <c r="BE21" s="159">
        <f>[1]Лист1!BM22</f>
        <v>194</v>
      </c>
      <c r="BF21" s="121">
        <f>[1]Лист1!BN22</f>
        <v>182</v>
      </c>
      <c r="BG21" s="121">
        <f>[1]Лист1!BO22</f>
        <v>182</v>
      </c>
      <c r="BH21" s="127">
        <f>[1]Лист1!BP22</f>
        <v>323</v>
      </c>
      <c r="BI21" s="133">
        <f>[1]Лист1!BQ22</f>
        <v>37717</v>
      </c>
      <c r="BJ21" s="133">
        <f>[1]Лист1!BR22</f>
        <v>31355</v>
      </c>
      <c r="BK21" s="139">
        <f>[1]Лист1!BS22</f>
        <v>100</v>
      </c>
      <c r="BL21" s="121">
        <f>[1]Лист1!BT22</f>
        <v>100</v>
      </c>
      <c r="BM21" s="162">
        <f>[1]Лист1!BU22</f>
        <v>83</v>
      </c>
      <c r="BN21" s="160">
        <v>201</v>
      </c>
      <c r="BO21" s="122">
        <v>189</v>
      </c>
      <c r="BP21" s="122">
        <v>189</v>
      </c>
      <c r="BQ21" s="122">
        <v>354</v>
      </c>
      <c r="BR21" s="122">
        <v>38540</v>
      </c>
      <c r="BS21" s="122">
        <v>38161</v>
      </c>
      <c r="BT21" s="122">
        <v>100</v>
      </c>
      <c r="BU21" s="122">
        <v>100</v>
      </c>
      <c r="BV21" s="122">
        <v>99</v>
      </c>
      <c r="BW21" s="160">
        <v>203</v>
      </c>
      <c r="BX21" s="122">
        <v>191</v>
      </c>
      <c r="BY21" s="122">
        <v>191</v>
      </c>
      <c r="BZ21" s="122">
        <v>357</v>
      </c>
      <c r="CA21" s="122">
        <v>39327</v>
      </c>
      <c r="CB21" s="122">
        <v>39308</v>
      </c>
      <c r="CC21" s="122">
        <v>100</v>
      </c>
      <c r="CD21" s="122">
        <v>100</v>
      </c>
      <c r="CE21" s="122">
        <v>99.95</v>
      </c>
    </row>
    <row r="22" spans="1:83" ht="15.75" x14ac:dyDescent="0.25">
      <c r="A22" s="6">
        <v>10</v>
      </c>
      <c r="B22" s="16" t="s">
        <v>16</v>
      </c>
      <c r="C22" s="23">
        <v>174</v>
      </c>
      <c r="D22" s="33">
        <v>155</v>
      </c>
      <c r="E22" s="33">
        <v>155</v>
      </c>
      <c r="F22" s="33">
        <v>346</v>
      </c>
      <c r="G22" s="33"/>
      <c r="H22" s="46">
        <f t="shared" si="0"/>
        <v>100</v>
      </c>
      <c r="I22" s="23">
        <v>177</v>
      </c>
      <c r="J22" s="33">
        <v>158</v>
      </c>
      <c r="K22" s="33">
        <v>158</v>
      </c>
      <c r="L22" s="33">
        <v>349</v>
      </c>
      <c r="M22" s="33">
        <v>2728</v>
      </c>
      <c r="N22" s="56">
        <f t="shared" si="1"/>
        <v>100</v>
      </c>
      <c r="O22" s="23">
        <v>178</v>
      </c>
      <c r="P22" s="33">
        <v>159</v>
      </c>
      <c r="Q22" s="33">
        <v>159</v>
      </c>
      <c r="R22" s="33">
        <v>351</v>
      </c>
      <c r="S22" s="33">
        <v>5640</v>
      </c>
      <c r="T22" s="70">
        <f t="shared" si="8"/>
        <v>2912</v>
      </c>
      <c r="U22" s="76">
        <f t="shared" si="2"/>
        <v>100</v>
      </c>
      <c r="V22" s="85">
        <v>179</v>
      </c>
      <c r="W22" s="95">
        <v>160</v>
      </c>
      <c r="X22" s="95">
        <v>160</v>
      </c>
      <c r="Y22" s="95">
        <v>358</v>
      </c>
      <c r="Z22" s="95">
        <v>9906</v>
      </c>
      <c r="AA22" s="46">
        <f t="shared" si="15"/>
        <v>100</v>
      </c>
      <c r="AB22" s="104">
        <v>100</v>
      </c>
      <c r="AC22" s="112">
        <v>39</v>
      </c>
      <c r="AD22" s="122">
        <v>180</v>
      </c>
      <c r="AE22" s="122">
        <v>161</v>
      </c>
      <c r="AF22" s="122">
        <v>161</v>
      </c>
      <c r="AG22" s="128">
        <v>360</v>
      </c>
      <c r="AH22" s="134">
        <v>24539</v>
      </c>
      <c r="AI22" s="134">
        <v>14042</v>
      </c>
      <c r="AJ22" s="140">
        <v>100</v>
      </c>
      <c r="AK22" s="122">
        <v>100</v>
      </c>
      <c r="AL22" s="149">
        <v>56</v>
      </c>
      <c r="AM22" s="122">
        <v>181</v>
      </c>
      <c r="AN22" s="122">
        <v>162</v>
      </c>
      <c r="AO22" s="122">
        <v>162</v>
      </c>
      <c r="AP22" s="128">
        <v>364</v>
      </c>
      <c r="AQ22" s="134">
        <v>25472</v>
      </c>
      <c r="AR22" s="134">
        <v>19188</v>
      </c>
      <c r="AS22" s="140">
        <v>100</v>
      </c>
      <c r="AT22" s="122">
        <v>100</v>
      </c>
      <c r="AU22" s="156">
        <f t="shared" si="21"/>
        <v>75.329773869346738</v>
      </c>
      <c r="AV22" s="160">
        <v>182</v>
      </c>
      <c r="AW22" s="122">
        <v>163</v>
      </c>
      <c r="AX22" s="122">
        <v>163</v>
      </c>
      <c r="AY22" s="128">
        <v>368</v>
      </c>
      <c r="AZ22" s="134">
        <v>26050</v>
      </c>
      <c r="BA22" s="134">
        <v>23687</v>
      </c>
      <c r="BB22" s="140">
        <v>100</v>
      </c>
      <c r="BC22" s="122">
        <v>100</v>
      </c>
      <c r="BD22" s="163">
        <v>91</v>
      </c>
      <c r="BE22" s="160">
        <f>[1]Лист1!BM23</f>
        <v>184</v>
      </c>
      <c r="BF22" s="122">
        <f>[1]Лист1!BN23</f>
        <v>165</v>
      </c>
      <c r="BG22" s="122">
        <f>[1]Лист1!BO23</f>
        <v>165</v>
      </c>
      <c r="BH22" s="128">
        <f>[1]Лист1!BP23</f>
        <v>374</v>
      </c>
      <c r="BI22" s="134">
        <f>[1]Лист1!BQ23</f>
        <v>27106</v>
      </c>
      <c r="BJ22" s="134">
        <f>[1]Лист1!BR23</f>
        <v>25932</v>
      </c>
      <c r="BK22" s="140">
        <f>[1]Лист1!BS23</f>
        <v>100</v>
      </c>
      <c r="BL22" s="122">
        <f>[1]Лист1!BT23</f>
        <v>100</v>
      </c>
      <c r="BM22" s="163">
        <f>[1]Лист1!BU23</f>
        <v>97</v>
      </c>
      <c r="BN22" s="159">
        <v>188</v>
      </c>
      <c r="BO22" s="121">
        <v>169</v>
      </c>
      <c r="BP22" s="121">
        <v>169</v>
      </c>
      <c r="BQ22" s="121">
        <v>394</v>
      </c>
      <c r="BR22" s="121">
        <v>30930</v>
      </c>
      <c r="BS22" s="121">
        <v>30185</v>
      </c>
      <c r="BT22" s="121">
        <v>100</v>
      </c>
      <c r="BU22" s="121">
        <v>100</v>
      </c>
      <c r="BV22" s="121">
        <v>97</v>
      </c>
      <c r="BW22" s="159">
        <v>189</v>
      </c>
      <c r="BX22" s="121">
        <v>170</v>
      </c>
      <c r="BY22" s="121">
        <v>170</v>
      </c>
      <c r="BZ22" s="121">
        <v>399</v>
      </c>
      <c r="CA22" s="121">
        <v>32638</v>
      </c>
      <c r="CB22" s="121">
        <v>32745</v>
      </c>
      <c r="CC22" s="121">
        <v>100</v>
      </c>
      <c r="CD22" s="121">
        <v>100</v>
      </c>
      <c r="CE22" s="121">
        <v>100</v>
      </c>
    </row>
    <row r="23" spans="1:83" ht="15.75" x14ac:dyDescent="0.25">
      <c r="A23" s="5">
        <v>11</v>
      </c>
      <c r="B23" s="183" t="s">
        <v>50</v>
      </c>
      <c r="C23" s="22">
        <v>198</v>
      </c>
      <c r="D23" s="32">
        <v>198</v>
      </c>
      <c r="E23" s="32">
        <v>198</v>
      </c>
      <c r="F23" s="32">
        <v>293</v>
      </c>
      <c r="G23" s="32"/>
      <c r="H23" s="45">
        <f t="shared" si="0"/>
        <v>100</v>
      </c>
      <c r="I23" s="22">
        <v>198</v>
      </c>
      <c r="J23" s="32">
        <v>198</v>
      </c>
      <c r="K23" s="32">
        <v>198</v>
      </c>
      <c r="L23" s="32">
        <v>293</v>
      </c>
      <c r="M23" s="32"/>
      <c r="N23" s="55">
        <f t="shared" si="1"/>
        <v>100</v>
      </c>
      <c r="O23" s="22">
        <v>198</v>
      </c>
      <c r="P23" s="32">
        <v>198</v>
      </c>
      <c r="Q23" s="32">
        <v>198</v>
      </c>
      <c r="R23" s="32">
        <v>294</v>
      </c>
      <c r="S23" s="32">
        <v>4</v>
      </c>
      <c r="T23" s="68">
        <f t="shared" si="8"/>
        <v>4</v>
      </c>
      <c r="U23" s="75">
        <f t="shared" si="2"/>
        <v>100</v>
      </c>
      <c r="V23" s="84">
        <v>200</v>
      </c>
      <c r="W23" s="98">
        <v>200</v>
      </c>
      <c r="X23" s="98">
        <v>200</v>
      </c>
      <c r="Y23" s="98">
        <v>296</v>
      </c>
      <c r="Z23" s="98">
        <v>1246</v>
      </c>
      <c r="AA23" s="45">
        <f t="shared" si="15"/>
        <v>100</v>
      </c>
      <c r="AB23" s="103">
        <v>100</v>
      </c>
      <c r="AC23" s="113">
        <v>4</v>
      </c>
      <c r="AD23" s="121">
        <v>251</v>
      </c>
      <c r="AE23" s="121">
        <v>202</v>
      </c>
      <c r="AF23" s="121">
        <v>202</v>
      </c>
      <c r="AG23" s="127">
        <v>298</v>
      </c>
      <c r="AH23" s="133">
        <v>32197</v>
      </c>
      <c r="AI23" s="133">
        <v>3788</v>
      </c>
      <c r="AJ23" s="139">
        <v>100</v>
      </c>
      <c r="AK23" s="121">
        <v>100</v>
      </c>
      <c r="AL23" s="148">
        <v>12</v>
      </c>
      <c r="AM23" s="121">
        <v>254</v>
      </c>
      <c r="AN23" s="121">
        <v>205</v>
      </c>
      <c r="AO23" s="121">
        <v>205</v>
      </c>
      <c r="AP23" s="127">
        <v>301</v>
      </c>
      <c r="AQ23" s="133">
        <v>30993</v>
      </c>
      <c r="AR23" s="133">
        <v>6970</v>
      </c>
      <c r="AS23" s="139">
        <v>100</v>
      </c>
      <c r="AT23" s="121">
        <v>100</v>
      </c>
      <c r="AU23" s="155">
        <f t="shared" si="21"/>
        <v>22.488949117542671</v>
      </c>
      <c r="AV23" s="159">
        <v>255</v>
      </c>
      <c r="AW23" s="121">
        <v>206</v>
      </c>
      <c r="AX23" s="121">
        <v>206</v>
      </c>
      <c r="AY23" s="127">
        <v>302</v>
      </c>
      <c r="AZ23" s="133">
        <v>31615</v>
      </c>
      <c r="BA23" s="133">
        <v>11188</v>
      </c>
      <c r="BB23" s="139">
        <v>100</v>
      </c>
      <c r="BC23" s="121">
        <v>100</v>
      </c>
      <c r="BD23" s="162">
        <v>35</v>
      </c>
      <c r="BE23" s="159">
        <f>[1]Лист1!BM24</f>
        <v>537</v>
      </c>
      <c r="BF23" s="121">
        <f>[1]Лист1!BN24</f>
        <v>488</v>
      </c>
      <c r="BG23" s="121">
        <f>[1]Лист1!BO24</f>
        <v>488</v>
      </c>
      <c r="BH23" s="127">
        <f>[1]Лист1!BP24</f>
        <v>708</v>
      </c>
      <c r="BI23" s="133">
        <f>[1]Лист1!BQ24</f>
        <v>70535</v>
      </c>
      <c r="BJ23" s="133">
        <f>[1]Лист1!BR24</f>
        <v>58612</v>
      </c>
      <c r="BK23" s="139">
        <f>[1]Лист1!BS24</f>
        <v>100</v>
      </c>
      <c r="BL23" s="121">
        <f>[1]Лист1!BT24</f>
        <v>100</v>
      </c>
      <c r="BM23" s="162">
        <f>[1]Лист1!BU24</f>
        <v>83</v>
      </c>
      <c r="BN23" s="159">
        <v>557</v>
      </c>
      <c r="BO23" s="121">
        <v>508</v>
      </c>
      <c r="BP23" s="121">
        <v>508</v>
      </c>
      <c r="BQ23" s="121">
        <v>779</v>
      </c>
      <c r="BR23" s="121">
        <v>79743</v>
      </c>
      <c r="BS23" s="121">
        <v>79751</v>
      </c>
      <c r="BT23" s="121">
        <v>100</v>
      </c>
      <c r="BU23" s="121">
        <v>100</v>
      </c>
      <c r="BV23" s="121">
        <v>100</v>
      </c>
      <c r="BW23" s="159">
        <v>558</v>
      </c>
      <c r="BX23" s="121">
        <v>509</v>
      </c>
      <c r="BY23" s="121">
        <v>509</v>
      </c>
      <c r="BZ23" s="121">
        <v>785</v>
      </c>
      <c r="CA23" s="121">
        <v>80605</v>
      </c>
      <c r="CB23" s="121">
        <v>80613</v>
      </c>
      <c r="CC23" s="121">
        <v>100</v>
      </c>
      <c r="CD23" s="121">
        <v>100</v>
      </c>
      <c r="CE23" s="121">
        <v>100</v>
      </c>
    </row>
    <row r="24" spans="1:83" ht="15.75" x14ac:dyDescent="0.25">
      <c r="A24" s="5">
        <v>12</v>
      </c>
      <c r="B24" s="14" t="s">
        <v>17</v>
      </c>
      <c r="C24" s="22">
        <v>265</v>
      </c>
      <c r="D24" s="32">
        <v>265</v>
      </c>
      <c r="E24" s="32">
        <v>265</v>
      </c>
      <c r="F24" s="32">
        <v>570</v>
      </c>
      <c r="G24" s="32"/>
      <c r="H24" s="45">
        <f t="shared" si="0"/>
        <v>100</v>
      </c>
      <c r="I24" s="22">
        <v>267</v>
      </c>
      <c r="J24" s="32">
        <v>267</v>
      </c>
      <c r="K24" s="32">
        <v>267</v>
      </c>
      <c r="L24" s="32">
        <v>585</v>
      </c>
      <c r="M24" s="32"/>
      <c r="N24" s="55">
        <f t="shared" si="1"/>
        <v>100</v>
      </c>
      <c r="O24" s="22">
        <v>270</v>
      </c>
      <c r="P24" s="32">
        <v>270</v>
      </c>
      <c r="Q24" s="32">
        <v>270</v>
      </c>
      <c r="R24" s="32">
        <v>592</v>
      </c>
      <c r="S24" s="32">
        <v>4697</v>
      </c>
      <c r="T24" s="68">
        <f t="shared" si="8"/>
        <v>4697</v>
      </c>
      <c r="U24" s="75">
        <f t="shared" si="2"/>
        <v>100</v>
      </c>
      <c r="V24" s="84">
        <v>271</v>
      </c>
      <c r="W24" s="93">
        <v>271</v>
      </c>
      <c r="X24" s="93">
        <v>271</v>
      </c>
      <c r="Y24" s="93">
        <v>600</v>
      </c>
      <c r="Z24" s="93">
        <v>8559</v>
      </c>
      <c r="AA24" s="45">
        <f t="shared" si="15"/>
        <v>100</v>
      </c>
      <c r="AB24" s="103">
        <v>100</v>
      </c>
      <c r="AC24" s="113">
        <v>16</v>
      </c>
      <c r="AD24" s="121">
        <v>274</v>
      </c>
      <c r="AE24" s="121">
        <v>274</v>
      </c>
      <c r="AF24" s="121">
        <v>274</v>
      </c>
      <c r="AG24" s="127">
        <v>609</v>
      </c>
      <c r="AH24" s="133">
        <v>50013</v>
      </c>
      <c r="AI24" s="133">
        <v>13016</v>
      </c>
      <c r="AJ24" s="139">
        <v>100</v>
      </c>
      <c r="AK24" s="121">
        <v>100</v>
      </c>
      <c r="AL24" s="148">
        <v>25</v>
      </c>
      <c r="AM24" s="121">
        <v>274</v>
      </c>
      <c r="AN24" s="121">
        <v>274</v>
      </c>
      <c r="AO24" s="121">
        <v>274</v>
      </c>
      <c r="AP24" s="127">
        <v>611</v>
      </c>
      <c r="AQ24" s="133">
        <v>53646</v>
      </c>
      <c r="AR24" s="133">
        <v>20521</v>
      </c>
      <c r="AS24" s="139">
        <v>100</v>
      </c>
      <c r="AT24" s="121">
        <v>100</v>
      </c>
      <c r="AU24" s="155">
        <f t="shared" si="21"/>
        <v>38.252619020989449</v>
      </c>
      <c r="AV24" s="159">
        <v>275</v>
      </c>
      <c r="AW24" s="121">
        <v>275</v>
      </c>
      <c r="AX24" s="121">
        <v>275</v>
      </c>
      <c r="AY24" s="127">
        <v>644</v>
      </c>
      <c r="AZ24" s="133">
        <v>54026</v>
      </c>
      <c r="BA24" s="133">
        <v>38911</v>
      </c>
      <c r="BB24" s="139">
        <v>100</v>
      </c>
      <c r="BC24" s="121">
        <v>100</v>
      </c>
      <c r="BD24" s="162">
        <v>72</v>
      </c>
      <c r="BE24" s="159">
        <f>[1]Лист1!BM26</f>
        <v>281</v>
      </c>
      <c r="BF24" s="121">
        <f>[1]Лист1!BN26</f>
        <v>281</v>
      </c>
      <c r="BG24" s="121">
        <f>[1]Лист1!BO26</f>
        <v>281</v>
      </c>
      <c r="BH24" s="127">
        <f>[1]Лист1!BP26</f>
        <v>673</v>
      </c>
      <c r="BI24" s="133">
        <f>[1]Лист1!BQ26</f>
        <v>53107</v>
      </c>
      <c r="BJ24" s="133">
        <f>[1]Лист1!BR26</f>
        <v>46208</v>
      </c>
      <c r="BK24" s="139">
        <f>[1]Лист1!BS26</f>
        <v>100</v>
      </c>
      <c r="BL24" s="121">
        <f>[1]Лист1!BT26</f>
        <v>100</v>
      </c>
      <c r="BM24" s="162">
        <f>[1]Лист1!BU26</f>
        <v>87</v>
      </c>
      <c r="BN24" s="159">
        <v>290</v>
      </c>
      <c r="BO24" s="121">
        <v>289</v>
      </c>
      <c r="BP24" s="121">
        <v>289</v>
      </c>
      <c r="BQ24" s="121">
        <v>729</v>
      </c>
      <c r="BR24" s="121">
        <v>55213</v>
      </c>
      <c r="BS24" s="121">
        <v>55214</v>
      </c>
      <c r="BT24" s="121">
        <v>100</v>
      </c>
      <c r="BU24" s="121">
        <v>100</v>
      </c>
      <c r="BV24" s="121">
        <v>100</v>
      </c>
      <c r="BW24" s="159">
        <v>291</v>
      </c>
      <c r="BX24" s="121">
        <v>290</v>
      </c>
      <c r="BY24" s="121">
        <v>290</v>
      </c>
      <c r="BZ24" s="121">
        <v>749</v>
      </c>
      <c r="CA24" s="121">
        <v>57601</v>
      </c>
      <c r="CB24" s="121">
        <v>57602</v>
      </c>
      <c r="CC24" s="121">
        <v>100</v>
      </c>
      <c r="CD24" s="121">
        <v>100</v>
      </c>
      <c r="CE24" s="121">
        <v>100</v>
      </c>
    </row>
    <row r="25" spans="1:83" ht="15.75" x14ac:dyDescent="0.25">
      <c r="A25" s="6">
        <v>13</v>
      </c>
      <c r="B25" s="16" t="s">
        <v>18</v>
      </c>
      <c r="C25" s="23">
        <v>117</v>
      </c>
      <c r="D25" s="33">
        <v>117</v>
      </c>
      <c r="E25" s="33">
        <v>117</v>
      </c>
      <c r="F25" s="33">
        <v>157</v>
      </c>
      <c r="G25" s="33">
        <v>10365</v>
      </c>
      <c r="H25" s="46">
        <f t="shared" si="0"/>
        <v>100</v>
      </c>
      <c r="I25" s="23">
        <v>124</v>
      </c>
      <c r="J25" s="33">
        <v>124</v>
      </c>
      <c r="K25" s="33">
        <v>124</v>
      </c>
      <c r="L25" s="33">
        <v>171</v>
      </c>
      <c r="M25" s="33">
        <v>10365</v>
      </c>
      <c r="N25" s="56">
        <f t="shared" si="1"/>
        <v>100</v>
      </c>
      <c r="O25" s="23">
        <v>131</v>
      </c>
      <c r="P25" s="33">
        <v>131</v>
      </c>
      <c r="Q25" s="33">
        <v>131</v>
      </c>
      <c r="R25" s="33">
        <v>175</v>
      </c>
      <c r="S25" s="33">
        <v>10365</v>
      </c>
      <c r="T25" s="70">
        <f t="shared" si="8"/>
        <v>0</v>
      </c>
      <c r="U25" s="76">
        <f t="shared" si="2"/>
        <v>100</v>
      </c>
      <c r="V25" s="85">
        <v>135</v>
      </c>
      <c r="W25" s="95">
        <v>135</v>
      </c>
      <c r="X25" s="95">
        <v>135</v>
      </c>
      <c r="Y25" s="95">
        <v>197</v>
      </c>
      <c r="Z25" s="95">
        <v>10365</v>
      </c>
      <c r="AA25" s="46">
        <f t="shared" si="15"/>
        <v>100</v>
      </c>
      <c r="AB25" s="104">
        <v>100</v>
      </c>
      <c r="AC25" s="112">
        <v>25</v>
      </c>
      <c r="AD25" s="122">
        <v>137</v>
      </c>
      <c r="AE25" s="122">
        <v>137</v>
      </c>
      <c r="AF25" s="122">
        <v>137</v>
      </c>
      <c r="AG25" s="128">
        <v>205</v>
      </c>
      <c r="AH25" s="134">
        <v>27809</v>
      </c>
      <c r="AI25" s="134">
        <v>10833</v>
      </c>
      <c r="AJ25" s="140">
        <v>100</v>
      </c>
      <c r="AK25" s="122">
        <v>100</v>
      </c>
      <c r="AL25" s="149">
        <v>37</v>
      </c>
      <c r="AM25" s="122">
        <v>140</v>
      </c>
      <c r="AN25" s="122">
        <v>140</v>
      </c>
      <c r="AO25" s="122">
        <v>140</v>
      </c>
      <c r="AP25" s="128">
        <v>213</v>
      </c>
      <c r="AQ25" s="134">
        <v>42600</v>
      </c>
      <c r="AR25" s="134">
        <v>13462</v>
      </c>
      <c r="AS25" s="140">
        <v>100</v>
      </c>
      <c r="AT25" s="122">
        <v>100</v>
      </c>
      <c r="AU25" s="156">
        <f t="shared" si="21"/>
        <v>31.600938967136148</v>
      </c>
      <c r="AV25" s="160">
        <v>148</v>
      </c>
      <c r="AW25" s="122">
        <v>148</v>
      </c>
      <c r="AX25" s="122">
        <v>148</v>
      </c>
      <c r="AY25" s="128">
        <v>222</v>
      </c>
      <c r="AZ25" s="134">
        <v>44815</v>
      </c>
      <c r="BA25" s="134">
        <v>17861</v>
      </c>
      <c r="BB25" s="140">
        <v>100</v>
      </c>
      <c r="BC25" s="122">
        <v>100</v>
      </c>
      <c r="BD25" s="163">
        <v>40</v>
      </c>
      <c r="BE25" s="160">
        <f>[1]Лист1!BM27</f>
        <v>154</v>
      </c>
      <c r="BF25" s="122">
        <f>[1]Лист1!BN27</f>
        <v>154</v>
      </c>
      <c r="BG25" s="122">
        <f>[1]Лист1!BO27</f>
        <v>154</v>
      </c>
      <c r="BH25" s="128">
        <f>[1]Лист1!BP27</f>
        <v>253</v>
      </c>
      <c r="BI25" s="134">
        <f>[1]Лист1!BQ27</f>
        <v>48567</v>
      </c>
      <c r="BJ25" s="134">
        <f>[1]Лист1!BR27</f>
        <v>37858</v>
      </c>
      <c r="BK25" s="140">
        <f>[1]Лист1!BS27</f>
        <v>100</v>
      </c>
      <c r="BL25" s="122">
        <f>[1]Лист1!BT27</f>
        <v>100</v>
      </c>
      <c r="BM25" s="163">
        <f>[1]Лист1!BU27</f>
        <v>77</v>
      </c>
      <c r="BN25" s="159">
        <v>170</v>
      </c>
      <c r="BO25" s="121">
        <v>170</v>
      </c>
      <c r="BP25" s="121">
        <v>170</v>
      </c>
      <c r="BQ25" s="121">
        <v>289</v>
      </c>
      <c r="BR25" s="121">
        <v>58025</v>
      </c>
      <c r="BS25" s="121">
        <v>58770</v>
      </c>
      <c r="BT25" s="121">
        <v>100</v>
      </c>
      <c r="BU25" s="121">
        <v>100</v>
      </c>
      <c r="BV25" s="121">
        <v>100</v>
      </c>
      <c r="BW25" s="159">
        <v>173</v>
      </c>
      <c r="BX25" s="121">
        <v>173</v>
      </c>
      <c r="BY25" s="121">
        <v>173</v>
      </c>
      <c r="BZ25" s="121">
        <v>299</v>
      </c>
      <c r="CA25" s="121">
        <v>61174</v>
      </c>
      <c r="CB25" s="121">
        <v>61917</v>
      </c>
      <c r="CC25" s="121">
        <v>100</v>
      </c>
      <c r="CD25" s="121">
        <v>100</v>
      </c>
      <c r="CE25" s="121">
        <v>100</v>
      </c>
    </row>
    <row r="26" spans="1:83" ht="15.75" x14ac:dyDescent="0.25">
      <c r="A26" s="5">
        <v>14</v>
      </c>
      <c r="B26" s="9" t="s">
        <v>19</v>
      </c>
      <c r="C26" s="22">
        <v>63</v>
      </c>
      <c r="D26" s="32">
        <v>63</v>
      </c>
      <c r="E26" s="32">
        <v>63</v>
      </c>
      <c r="F26" s="32">
        <v>88</v>
      </c>
      <c r="G26" s="38">
        <v>487</v>
      </c>
      <c r="H26" s="45">
        <f t="shared" si="0"/>
        <v>100</v>
      </c>
      <c r="I26" s="22">
        <v>73</v>
      </c>
      <c r="J26" s="32">
        <v>73</v>
      </c>
      <c r="K26" s="32">
        <v>73</v>
      </c>
      <c r="L26" s="32">
        <v>100</v>
      </c>
      <c r="M26" s="38">
        <v>7617</v>
      </c>
      <c r="N26" s="55">
        <f t="shared" si="1"/>
        <v>100</v>
      </c>
      <c r="O26" s="22">
        <v>78</v>
      </c>
      <c r="P26" s="32">
        <v>78</v>
      </c>
      <c r="Q26" s="32">
        <v>78</v>
      </c>
      <c r="R26" s="32">
        <v>105</v>
      </c>
      <c r="S26" s="38">
        <v>15482</v>
      </c>
      <c r="T26" s="71">
        <f t="shared" si="8"/>
        <v>7865</v>
      </c>
      <c r="U26" s="75">
        <f t="shared" si="2"/>
        <v>100</v>
      </c>
      <c r="V26" s="84">
        <v>83</v>
      </c>
      <c r="W26" s="93">
        <v>83</v>
      </c>
      <c r="X26" s="93">
        <v>83</v>
      </c>
      <c r="Y26" s="93">
        <v>112</v>
      </c>
      <c r="Z26" s="93">
        <v>21576</v>
      </c>
      <c r="AA26" s="45">
        <f t="shared" si="15"/>
        <v>100</v>
      </c>
      <c r="AB26" s="103">
        <v>100</v>
      </c>
      <c r="AC26" s="113">
        <v>63</v>
      </c>
      <c r="AD26" s="121">
        <v>89</v>
      </c>
      <c r="AE26" s="121">
        <v>89</v>
      </c>
      <c r="AF26" s="121">
        <v>89</v>
      </c>
      <c r="AG26" s="127">
        <v>117</v>
      </c>
      <c r="AH26" s="133">
        <v>34074</v>
      </c>
      <c r="AI26" s="133">
        <v>26397</v>
      </c>
      <c r="AJ26" s="139">
        <v>100</v>
      </c>
      <c r="AK26" s="121">
        <v>100</v>
      </c>
      <c r="AL26" s="148">
        <v>74</v>
      </c>
      <c r="AM26" s="121">
        <v>92</v>
      </c>
      <c r="AN26" s="121">
        <v>92</v>
      </c>
      <c r="AO26" s="121">
        <v>92</v>
      </c>
      <c r="AP26" s="127">
        <v>122</v>
      </c>
      <c r="AQ26" s="133">
        <v>35754</v>
      </c>
      <c r="AR26" s="133">
        <v>31363</v>
      </c>
      <c r="AS26" s="139">
        <v>100</v>
      </c>
      <c r="AT26" s="121">
        <v>100</v>
      </c>
      <c r="AU26" s="155">
        <f t="shared" si="21"/>
        <v>87.718856631425851</v>
      </c>
      <c r="AV26" s="159">
        <v>97</v>
      </c>
      <c r="AW26" s="121">
        <v>97</v>
      </c>
      <c r="AX26" s="121">
        <v>97</v>
      </c>
      <c r="AY26" s="127">
        <v>127</v>
      </c>
      <c r="AZ26" s="133">
        <v>36495</v>
      </c>
      <c r="BA26" s="133">
        <v>34513</v>
      </c>
      <c r="BB26" s="139">
        <v>100</v>
      </c>
      <c r="BC26" s="121">
        <v>100</v>
      </c>
      <c r="BD26" s="162">
        <v>95</v>
      </c>
      <c r="BE26" s="159">
        <f>[1]Лист1!BM28</f>
        <v>104</v>
      </c>
      <c r="BF26" s="121">
        <f>[1]Лист1!BN28</f>
        <v>104</v>
      </c>
      <c r="BG26" s="121">
        <f>[1]Лист1!BO28</f>
        <v>104</v>
      </c>
      <c r="BH26" s="127">
        <f>[1]Лист1!BP28</f>
        <v>134</v>
      </c>
      <c r="BI26" s="133">
        <f>[1]Лист1!BQ28</f>
        <v>37615</v>
      </c>
      <c r="BJ26" s="133">
        <f>[1]Лист1!BR28</f>
        <v>38631</v>
      </c>
      <c r="BK26" s="139">
        <f>[1]Лист1!BS28</f>
        <v>100</v>
      </c>
      <c r="BL26" s="121">
        <f>[1]Лист1!BT28</f>
        <v>100</v>
      </c>
      <c r="BM26" s="162">
        <f>[1]Лист1!BU28</f>
        <v>100</v>
      </c>
      <c r="BN26" s="159">
        <v>111</v>
      </c>
      <c r="BO26" s="121">
        <v>111</v>
      </c>
      <c r="BP26" s="121">
        <v>111</v>
      </c>
      <c r="BQ26" s="121">
        <v>145</v>
      </c>
      <c r="BR26" s="121">
        <v>40652</v>
      </c>
      <c r="BS26" s="121">
        <v>41684</v>
      </c>
      <c r="BT26" s="121">
        <v>100</v>
      </c>
      <c r="BU26" s="121">
        <v>100</v>
      </c>
      <c r="BV26" s="121">
        <v>100</v>
      </c>
      <c r="BW26" s="159">
        <v>113</v>
      </c>
      <c r="BX26" s="121">
        <v>113</v>
      </c>
      <c r="BY26" s="121">
        <v>113</v>
      </c>
      <c r="BZ26" s="121">
        <v>148</v>
      </c>
      <c r="CA26" s="121">
        <v>41198</v>
      </c>
      <c r="CB26" s="121">
        <v>42231</v>
      </c>
      <c r="CC26" s="121">
        <v>100</v>
      </c>
      <c r="CD26" s="121">
        <v>100</v>
      </c>
      <c r="CE26" s="121">
        <v>100</v>
      </c>
    </row>
    <row r="27" spans="1:83" ht="15.75" x14ac:dyDescent="0.25">
      <c r="A27" s="5">
        <v>15</v>
      </c>
      <c r="B27" s="14" t="s">
        <v>20</v>
      </c>
      <c r="C27" s="22">
        <v>50</v>
      </c>
      <c r="D27" s="32">
        <v>50</v>
      </c>
      <c r="E27" s="32">
        <v>50</v>
      </c>
      <c r="F27" s="32">
        <v>91</v>
      </c>
      <c r="G27" s="38">
        <v>2</v>
      </c>
      <c r="H27" s="45">
        <f t="shared" si="0"/>
        <v>100</v>
      </c>
      <c r="I27" s="22">
        <v>51</v>
      </c>
      <c r="J27" s="32">
        <v>51</v>
      </c>
      <c r="K27" s="32">
        <v>51</v>
      </c>
      <c r="L27" s="32">
        <v>92</v>
      </c>
      <c r="M27" s="38">
        <v>2259</v>
      </c>
      <c r="N27" s="55">
        <f t="shared" si="1"/>
        <v>100</v>
      </c>
      <c r="O27" s="22">
        <v>55</v>
      </c>
      <c r="P27" s="32">
        <v>55</v>
      </c>
      <c r="Q27" s="32">
        <v>55</v>
      </c>
      <c r="R27" s="32">
        <v>99</v>
      </c>
      <c r="S27" s="38">
        <v>4353</v>
      </c>
      <c r="T27" s="71">
        <f t="shared" si="8"/>
        <v>2094</v>
      </c>
      <c r="U27" s="75">
        <f t="shared" si="2"/>
        <v>100</v>
      </c>
      <c r="V27" s="84">
        <v>59</v>
      </c>
      <c r="W27" s="98">
        <v>59</v>
      </c>
      <c r="X27" s="98">
        <v>59</v>
      </c>
      <c r="Y27" s="98">
        <v>107</v>
      </c>
      <c r="Z27" s="98">
        <v>6357</v>
      </c>
      <c r="AA27" s="45">
        <f t="shared" si="15"/>
        <v>100</v>
      </c>
      <c r="AB27" s="103">
        <v>100</v>
      </c>
      <c r="AC27" s="113">
        <v>40</v>
      </c>
      <c r="AD27" s="121">
        <v>63</v>
      </c>
      <c r="AE27" s="121">
        <v>63</v>
      </c>
      <c r="AF27" s="121">
        <v>63</v>
      </c>
      <c r="AG27" s="127">
        <v>114</v>
      </c>
      <c r="AH27" s="133">
        <v>15678</v>
      </c>
      <c r="AI27" s="133">
        <v>9356</v>
      </c>
      <c r="AJ27" s="139">
        <v>100</v>
      </c>
      <c r="AK27" s="121">
        <v>100</v>
      </c>
      <c r="AL27" s="148">
        <v>58</v>
      </c>
      <c r="AM27" s="121">
        <v>66</v>
      </c>
      <c r="AN27" s="121">
        <v>66</v>
      </c>
      <c r="AO27" s="121">
        <v>66</v>
      </c>
      <c r="AP27" s="127">
        <v>118</v>
      </c>
      <c r="AQ27" s="133">
        <v>16166</v>
      </c>
      <c r="AR27" s="133">
        <v>12358</v>
      </c>
      <c r="AS27" s="139">
        <v>100</v>
      </c>
      <c r="AT27" s="121">
        <v>100</v>
      </c>
      <c r="AU27" s="155">
        <f t="shared" si="21"/>
        <v>76.444389459359158</v>
      </c>
      <c r="AV27" s="159">
        <v>71</v>
      </c>
      <c r="AW27" s="121">
        <v>71</v>
      </c>
      <c r="AX27" s="121">
        <v>71</v>
      </c>
      <c r="AY27" s="127">
        <v>124</v>
      </c>
      <c r="AZ27" s="133">
        <v>16359</v>
      </c>
      <c r="BA27" s="133">
        <v>15365</v>
      </c>
      <c r="BB27" s="139">
        <v>100</v>
      </c>
      <c r="BC27" s="121">
        <v>100</v>
      </c>
      <c r="BD27" s="162">
        <v>94</v>
      </c>
      <c r="BE27" s="159">
        <f>[1]Лист1!BM29</f>
        <v>82</v>
      </c>
      <c r="BF27" s="121">
        <f>[1]Лист1!BN29</f>
        <v>82</v>
      </c>
      <c r="BG27" s="121">
        <f>[1]Лист1!BO29</f>
        <v>82</v>
      </c>
      <c r="BH27" s="127">
        <f>[1]Лист1!BP29</f>
        <v>136</v>
      </c>
      <c r="BI27" s="133">
        <f>[1]Лист1!BQ29</f>
        <v>20212</v>
      </c>
      <c r="BJ27" s="133">
        <f>[1]Лист1!BR29</f>
        <v>17557</v>
      </c>
      <c r="BK27" s="139">
        <f>[1]Лист1!BS29</f>
        <v>100</v>
      </c>
      <c r="BL27" s="121">
        <f>[1]Лист1!BT29</f>
        <v>100</v>
      </c>
      <c r="BM27" s="162">
        <f>[1]Лист1!BU29</f>
        <v>87</v>
      </c>
      <c r="BN27" s="159">
        <v>84</v>
      </c>
      <c r="BO27" s="121">
        <v>84</v>
      </c>
      <c r="BP27" s="121">
        <v>84</v>
      </c>
      <c r="BQ27" s="121">
        <v>143</v>
      </c>
      <c r="BR27" s="121">
        <v>22901</v>
      </c>
      <c r="BS27" s="121">
        <v>20392</v>
      </c>
      <c r="BT27" s="121">
        <v>100</v>
      </c>
      <c r="BU27" s="121">
        <v>100</v>
      </c>
      <c r="BV27" s="121">
        <v>89</v>
      </c>
      <c r="BW27" s="159">
        <v>85</v>
      </c>
      <c r="BX27" s="121">
        <v>85</v>
      </c>
      <c r="BY27" s="121">
        <v>85</v>
      </c>
      <c r="BZ27" s="121">
        <v>145</v>
      </c>
      <c r="CA27" s="121">
        <v>23818</v>
      </c>
      <c r="CB27" s="121">
        <v>21311</v>
      </c>
      <c r="CC27" s="121">
        <v>100</v>
      </c>
      <c r="CD27" s="121">
        <v>100</v>
      </c>
      <c r="CE27" s="121">
        <v>89.5</v>
      </c>
    </row>
    <row r="28" spans="1:83" ht="15.75" x14ac:dyDescent="0.25">
      <c r="A28" s="5">
        <v>16</v>
      </c>
      <c r="B28" s="14" t="s">
        <v>21</v>
      </c>
      <c r="C28" s="22">
        <v>214</v>
      </c>
      <c r="D28" s="32">
        <v>214</v>
      </c>
      <c r="E28" s="32">
        <v>214</v>
      </c>
      <c r="F28" s="38">
        <v>325</v>
      </c>
      <c r="G28" s="38">
        <v>4939</v>
      </c>
      <c r="H28" s="45">
        <f t="shared" si="0"/>
        <v>100</v>
      </c>
      <c r="I28" s="22">
        <v>215</v>
      </c>
      <c r="J28" s="32">
        <v>215</v>
      </c>
      <c r="K28" s="32">
        <v>215</v>
      </c>
      <c r="L28" s="38">
        <v>326</v>
      </c>
      <c r="M28" s="38">
        <v>8120</v>
      </c>
      <c r="N28" s="55">
        <f t="shared" si="1"/>
        <v>100</v>
      </c>
      <c r="O28" s="22">
        <v>221</v>
      </c>
      <c r="P28" s="32">
        <v>221</v>
      </c>
      <c r="Q28" s="32">
        <v>221</v>
      </c>
      <c r="R28" s="38">
        <v>332</v>
      </c>
      <c r="S28" s="38">
        <v>11399</v>
      </c>
      <c r="T28" s="71">
        <f t="shared" si="8"/>
        <v>3279</v>
      </c>
      <c r="U28" s="75">
        <f t="shared" si="2"/>
        <v>100</v>
      </c>
      <c r="V28" s="84">
        <v>222</v>
      </c>
      <c r="W28" s="93">
        <v>222</v>
      </c>
      <c r="X28" s="93">
        <v>222</v>
      </c>
      <c r="Y28" s="93">
        <v>335</v>
      </c>
      <c r="Z28" s="93">
        <v>14728</v>
      </c>
      <c r="AA28" s="45">
        <f t="shared" si="15"/>
        <v>100</v>
      </c>
      <c r="AB28" s="103">
        <v>100</v>
      </c>
      <c r="AC28" s="113">
        <v>35</v>
      </c>
      <c r="AD28" s="121">
        <v>226</v>
      </c>
      <c r="AE28" s="121">
        <v>226</v>
      </c>
      <c r="AF28" s="121">
        <v>226</v>
      </c>
      <c r="AG28" s="127">
        <v>347</v>
      </c>
      <c r="AH28" s="133">
        <v>42279</v>
      </c>
      <c r="AI28" s="133">
        <v>19024</v>
      </c>
      <c r="AJ28" s="139">
        <v>100</v>
      </c>
      <c r="AK28" s="121">
        <v>100</v>
      </c>
      <c r="AL28" s="148">
        <v>41</v>
      </c>
      <c r="AM28" s="121">
        <v>233</v>
      </c>
      <c r="AN28" s="121">
        <v>233</v>
      </c>
      <c r="AO28" s="121">
        <v>233</v>
      </c>
      <c r="AP28" s="127">
        <v>362</v>
      </c>
      <c r="AQ28" s="133">
        <v>46648</v>
      </c>
      <c r="AR28" s="133">
        <v>24510</v>
      </c>
      <c r="AS28" s="139">
        <v>100</v>
      </c>
      <c r="AT28" s="121">
        <v>100</v>
      </c>
      <c r="AU28" s="155">
        <f t="shared" si="21"/>
        <v>52.542445549648434</v>
      </c>
      <c r="AV28" s="159">
        <v>233</v>
      </c>
      <c r="AW28" s="121">
        <v>233</v>
      </c>
      <c r="AX28" s="121">
        <v>233</v>
      </c>
      <c r="AY28" s="127">
        <v>362</v>
      </c>
      <c r="AZ28" s="133">
        <v>46820</v>
      </c>
      <c r="BA28" s="133">
        <v>28158</v>
      </c>
      <c r="BB28" s="139">
        <v>100</v>
      </c>
      <c r="BC28" s="121">
        <v>100</v>
      </c>
      <c r="BD28" s="162">
        <v>60</v>
      </c>
      <c r="BE28" s="159">
        <f>[1]Лист1!BM30</f>
        <v>236</v>
      </c>
      <c r="BF28" s="121">
        <f>[1]Лист1!BN30</f>
        <v>236</v>
      </c>
      <c r="BG28" s="121">
        <f>[1]Лист1!BO30</f>
        <v>236</v>
      </c>
      <c r="BH28" s="127">
        <f>[1]Лист1!BP30</f>
        <v>371</v>
      </c>
      <c r="BI28" s="133">
        <f>[1]Лист1!BQ30</f>
        <v>47907</v>
      </c>
      <c r="BJ28" s="133">
        <f>[1]Лист1!BR30</f>
        <v>30045</v>
      </c>
      <c r="BK28" s="139">
        <f>[1]Лист1!BS30</f>
        <v>100</v>
      </c>
      <c r="BL28" s="121">
        <f>[1]Лист1!BT30</f>
        <v>100</v>
      </c>
      <c r="BM28" s="162">
        <f>[1]Лист1!BU30</f>
        <v>62</v>
      </c>
      <c r="BN28" s="159">
        <v>251</v>
      </c>
      <c r="BO28" s="121">
        <v>251</v>
      </c>
      <c r="BP28" s="121">
        <v>251</v>
      </c>
      <c r="BQ28" s="121">
        <v>426</v>
      </c>
      <c r="BR28" s="121">
        <v>57202</v>
      </c>
      <c r="BS28" s="121">
        <v>54615</v>
      </c>
      <c r="BT28" s="121">
        <v>100</v>
      </c>
      <c r="BU28" s="121">
        <v>100</v>
      </c>
      <c r="BV28" s="121">
        <v>95</v>
      </c>
      <c r="BW28" s="159">
        <v>257</v>
      </c>
      <c r="BX28" s="121">
        <v>257</v>
      </c>
      <c r="BY28" s="121">
        <v>257</v>
      </c>
      <c r="BZ28" s="121">
        <v>435</v>
      </c>
      <c r="CA28" s="121">
        <v>57797</v>
      </c>
      <c r="CB28" s="121">
        <v>56031</v>
      </c>
      <c r="CC28" s="121">
        <v>100</v>
      </c>
      <c r="CD28" s="121">
        <v>100</v>
      </c>
      <c r="CE28" s="121">
        <v>97</v>
      </c>
    </row>
    <row r="29" spans="1:83" ht="15.75" x14ac:dyDescent="0.25">
      <c r="A29" s="5">
        <v>17</v>
      </c>
      <c r="B29" s="14" t="s">
        <v>22</v>
      </c>
      <c r="C29" s="22">
        <v>105</v>
      </c>
      <c r="D29" s="32">
        <v>105</v>
      </c>
      <c r="E29" s="32">
        <v>105</v>
      </c>
      <c r="F29" s="32">
        <v>154</v>
      </c>
      <c r="G29" s="32">
        <v>12065</v>
      </c>
      <c r="H29" s="45">
        <f t="shared" si="0"/>
        <v>100</v>
      </c>
      <c r="I29" s="22">
        <v>115</v>
      </c>
      <c r="J29" s="32">
        <v>115</v>
      </c>
      <c r="K29" s="32">
        <v>115</v>
      </c>
      <c r="L29" s="32">
        <v>181</v>
      </c>
      <c r="M29" s="32">
        <v>13357</v>
      </c>
      <c r="N29" s="55">
        <f t="shared" si="1"/>
        <v>100</v>
      </c>
      <c r="O29" s="22">
        <v>123</v>
      </c>
      <c r="P29" s="32">
        <v>123</v>
      </c>
      <c r="Q29" s="32">
        <v>123</v>
      </c>
      <c r="R29" s="32">
        <v>192</v>
      </c>
      <c r="S29" s="32">
        <v>16776</v>
      </c>
      <c r="T29" s="68">
        <f t="shared" si="8"/>
        <v>3419</v>
      </c>
      <c r="U29" s="75">
        <f t="shared" si="2"/>
        <v>100</v>
      </c>
      <c r="V29" s="84">
        <v>129</v>
      </c>
      <c r="W29" s="93">
        <v>129</v>
      </c>
      <c r="X29" s="93">
        <v>129</v>
      </c>
      <c r="Y29" s="93">
        <v>201</v>
      </c>
      <c r="Z29" s="93">
        <v>20365</v>
      </c>
      <c r="AA29" s="45">
        <f t="shared" si="15"/>
        <v>100</v>
      </c>
      <c r="AB29" s="103">
        <v>100</v>
      </c>
      <c r="AC29" s="113">
        <v>100</v>
      </c>
      <c r="AD29" s="121">
        <v>137</v>
      </c>
      <c r="AE29" s="121">
        <v>137</v>
      </c>
      <c r="AF29" s="121">
        <v>137</v>
      </c>
      <c r="AG29" s="127">
        <v>214</v>
      </c>
      <c r="AH29" s="133">
        <v>21645</v>
      </c>
      <c r="AI29" s="133">
        <v>21632</v>
      </c>
      <c r="AJ29" s="139">
        <v>100</v>
      </c>
      <c r="AK29" s="121">
        <v>100</v>
      </c>
      <c r="AL29" s="148">
        <v>100</v>
      </c>
      <c r="AM29" s="121">
        <v>138</v>
      </c>
      <c r="AN29" s="121">
        <v>138</v>
      </c>
      <c r="AO29" s="121">
        <v>138</v>
      </c>
      <c r="AP29" s="127">
        <v>215</v>
      </c>
      <c r="AQ29" s="133">
        <v>21872</v>
      </c>
      <c r="AR29" s="133">
        <v>21908</v>
      </c>
      <c r="AS29" s="139">
        <v>100</v>
      </c>
      <c r="AT29" s="121">
        <v>100</v>
      </c>
      <c r="AU29" s="155">
        <f t="shared" si="21"/>
        <v>100.16459400146304</v>
      </c>
      <c r="AV29" s="159">
        <v>142</v>
      </c>
      <c r="AW29" s="121">
        <v>142</v>
      </c>
      <c r="AX29" s="121">
        <v>142</v>
      </c>
      <c r="AY29" s="127">
        <v>221</v>
      </c>
      <c r="AZ29" s="133">
        <v>23386</v>
      </c>
      <c r="BA29" s="133">
        <v>23414</v>
      </c>
      <c r="BB29" s="139">
        <v>100</v>
      </c>
      <c r="BC29" s="121">
        <v>100</v>
      </c>
      <c r="BD29" s="162">
        <v>100</v>
      </c>
      <c r="BE29" s="159">
        <f>[1]Лист1!BM31</f>
        <v>150</v>
      </c>
      <c r="BF29" s="121">
        <f>[1]Лист1!BN31</f>
        <v>150</v>
      </c>
      <c r="BG29" s="121">
        <f>[1]Лист1!BO31</f>
        <v>150</v>
      </c>
      <c r="BH29" s="127">
        <f>[1]Лист1!BP31</f>
        <v>231</v>
      </c>
      <c r="BI29" s="133">
        <f>[1]Лист1!BQ31</f>
        <v>27957</v>
      </c>
      <c r="BJ29" s="133">
        <f>[1]Лист1!BR31</f>
        <v>27997</v>
      </c>
      <c r="BK29" s="139">
        <f>[1]Лист1!BS31</f>
        <v>100</v>
      </c>
      <c r="BL29" s="121">
        <f>[1]Лист1!BT31</f>
        <v>100</v>
      </c>
      <c r="BM29" s="162">
        <f>[1]Лист1!BU31</f>
        <v>100</v>
      </c>
      <c r="BN29" s="159">
        <v>159</v>
      </c>
      <c r="BO29" s="121">
        <v>159</v>
      </c>
      <c r="BP29" s="121">
        <v>159</v>
      </c>
      <c r="BQ29" s="121">
        <v>246</v>
      </c>
      <c r="BR29" s="121">
        <v>31247</v>
      </c>
      <c r="BS29" s="121">
        <v>31398</v>
      </c>
      <c r="BT29" s="121">
        <v>100</v>
      </c>
      <c r="BU29" s="121">
        <v>100</v>
      </c>
      <c r="BV29" s="121">
        <v>100</v>
      </c>
      <c r="BW29" s="159">
        <v>161</v>
      </c>
      <c r="BX29" s="121">
        <v>161</v>
      </c>
      <c r="BY29" s="121">
        <v>161</v>
      </c>
      <c r="BZ29" s="121">
        <v>248</v>
      </c>
      <c r="CA29" s="121">
        <v>32816</v>
      </c>
      <c r="CB29" s="121">
        <v>32971</v>
      </c>
      <c r="CC29" s="121">
        <v>100</v>
      </c>
      <c r="CD29" s="121">
        <v>100</v>
      </c>
      <c r="CE29" s="121">
        <v>100</v>
      </c>
    </row>
    <row r="30" spans="1:83" ht="15.75" x14ac:dyDescent="0.25">
      <c r="A30" s="5">
        <v>18</v>
      </c>
      <c r="B30" s="14" t="s">
        <v>23</v>
      </c>
      <c r="C30" s="22">
        <v>217</v>
      </c>
      <c r="D30" s="32">
        <v>217</v>
      </c>
      <c r="E30" s="32">
        <v>217</v>
      </c>
      <c r="F30" s="32">
        <v>294</v>
      </c>
      <c r="G30" s="32">
        <v>56953</v>
      </c>
      <c r="H30" s="45">
        <f t="shared" si="0"/>
        <v>100</v>
      </c>
      <c r="I30" s="22">
        <v>223</v>
      </c>
      <c r="J30" s="32">
        <v>223</v>
      </c>
      <c r="K30" s="32">
        <v>223</v>
      </c>
      <c r="L30" s="32">
        <v>305</v>
      </c>
      <c r="M30" s="32">
        <v>59410</v>
      </c>
      <c r="N30" s="55">
        <f t="shared" si="1"/>
        <v>100</v>
      </c>
      <c r="O30" s="22">
        <v>241</v>
      </c>
      <c r="P30" s="32">
        <v>241</v>
      </c>
      <c r="Q30" s="32">
        <v>241</v>
      </c>
      <c r="R30" s="32">
        <v>331</v>
      </c>
      <c r="S30" s="32">
        <v>63188</v>
      </c>
      <c r="T30" s="68">
        <f t="shared" si="8"/>
        <v>3778</v>
      </c>
      <c r="U30" s="75">
        <f t="shared" si="2"/>
        <v>100</v>
      </c>
      <c r="V30" s="84">
        <v>251</v>
      </c>
      <c r="W30" s="93">
        <v>251</v>
      </c>
      <c r="X30" s="93">
        <v>251</v>
      </c>
      <c r="Y30" s="98">
        <v>343</v>
      </c>
      <c r="Z30" s="98">
        <v>65871</v>
      </c>
      <c r="AA30" s="45">
        <f t="shared" si="15"/>
        <v>100</v>
      </c>
      <c r="AB30" s="103">
        <v>100</v>
      </c>
      <c r="AC30" s="113">
        <v>100</v>
      </c>
      <c r="AD30" s="121">
        <v>273</v>
      </c>
      <c r="AE30" s="121">
        <v>272</v>
      </c>
      <c r="AF30" s="121">
        <v>272</v>
      </c>
      <c r="AG30" s="127">
        <v>374</v>
      </c>
      <c r="AH30" s="133">
        <v>70185</v>
      </c>
      <c r="AI30" s="133">
        <v>69771</v>
      </c>
      <c r="AJ30" s="139">
        <v>100</v>
      </c>
      <c r="AK30" s="121">
        <v>100</v>
      </c>
      <c r="AL30" s="148">
        <v>100</v>
      </c>
      <c r="AM30" s="121">
        <v>278</v>
      </c>
      <c r="AN30" s="121">
        <v>277</v>
      </c>
      <c r="AO30" s="121">
        <v>277</v>
      </c>
      <c r="AP30" s="127">
        <v>390</v>
      </c>
      <c r="AQ30" s="133">
        <v>73085</v>
      </c>
      <c r="AR30" s="133">
        <v>73371</v>
      </c>
      <c r="AS30" s="139">
        <v>100</v>
      </c>
      <c r="AT30" s="121">
        <v>100</v>
      </c>
      <c r="AU30" s="127">
        <v>100</v>
      </c>
      <c r="AV30" s="159">
        <v>280</v>
      </c>
      <c r="AW30" s="121">
        <v>279</v>
      </c>
      <c r="AX30" s="121">
        <v>279</v>
      </c>
      <c r="AY30" s="127">
        <v>408</v>
      </c>
      <c r="AZ30" s="133">
        <v>76316</v>
      </c>
      <c r="BA30" s="133">
        <v>76629</v>
      </c>
      <c r="BB30" s="139">
        <v>100</v>
      </c>
      <c r="BC30" s="121">
        <v>100</v>
      </c>
      <c r="BD30" s="148">
        <v>100</v>
      </c>
      <c r="BE30" s="159">
        <f>[1]Лист1!BM32</f>
        <v>286</v>
      </c>
      <c r="BF30" s="121">
        <f>[1]Лист1!BN32</f>
        <v>285</v>
      </c>
      <c r="BG30" s="121">
        <f>[1]Лист1!BO32</f>
        <v>285</v>
      </c>
      <c r="BH30" s="127">
        <f>[1]Лист1!BP32</f>
        <v>425</v>
      </c>
      <c r="BI30" s="133">
        <f>[1]Лист1!BQ32</f>
        <v>82041</v>
      </c>
      <c r="BJ30" s="133">
        <f>[1]Лист1!BR32</f>
        <v>82425</v>
      </c>
      <c r="BK30" s="139">
        <f>[1]Лист1!BS32</f>
        <v>100</v>
      </c>
      <c r="BL30" s="121">
        <f>[1]Лист1!BT32</f>
        <v>100</v>
      </c>
      <c r="BM30" s="148">
        <f>[1]Лист1!BU32</f>
        <v>100</v>
      </c>
      <c r="BN30" s="159">
        <v>298</v>
      </c>
      <c r="BO30" s="121">
        <v>297</v>
      </c>
      <c r="BP30" s="121">
        <v>297</v>
      </c>
      <c r="BQ30" s="121">
        <v>463</v>
      </c>
      <c r="BR30" s="121">
        <v>110293</v>
      </c>
      <c r="BS30" s="121">
        <v>110677</v>
      </c>
      <c r="BT30" s="121">
        <v>100</v>
      </c>
      <c r="BU30" s="121">
        <v>100</v>
      </c>
      <c r="BV30" s="121">
        <v>100</v>
      </c>
      <c r="BW30" s="159">
        <v>303</v>
      </c>
      <c r="BX30" s="121">
        <v>302</v>
      </c>
      <c r="BY30" s="121">
        <v>302</v>
      </c>
      <c r="BZ30" s="121">
        <v>471</v>
      </c>
      <c r="CA30" s="121">
        <v>113707</v>
      </c>
      <c r="CB30" s="121">
        <v>114144</v>
      </c>
      <c r="CC30" s="121">
        <v>100</v>
      </c>
      <c r="CD30" s="121">
        <v>100</v>
      </c>
      <c r="CE30" s="121">
        <v>100</v>
      </c>
    </row>
    <row r="31" spans="1:83" ht="16.5" thickBot="1" x14ac:dyDescent="0.3">
      <c r="A31" s="5">
        <v>19</v>
      </c>
      <c r="B31" s="18" t="s">
        <v>24</v>
      </c>
      <c r="C31" s="28">
        <v>163</v>
      </c>
      <c r="D31" s="39">
        <v>163</v>
      </c>
      <c r="E31" s="39">
        <v>163</v>
      </c>
      <c r="F31" s="39">
        <v>292</v>
      </c>
      <c r="G31" s="42"/>
      <c r="H31" s="51">
        <f t="shared" si="0"/>
        <v>100</v>
      </c>
      <c r="I31" s="28">
        <v>165</v>
      </c>
      <c r="J31" s="39">
        <v>165</v>
      </c>
      <c r="K31" s="39">
        <v>165</v>
      </c>
      <c r="L31" s="39">
        <v>293</v>
      </c>
      <c r="M31" s="39">
        <v>3582</v>
      </c>
      <c r="N31" s="61">
        <f t="shared" si="1"/>
        <v>100</v>
      </c>
      <c r="O31" s="28">
        <v>165</v>
      </c>
      <c r="P31" s="39">
        <v>165</v>
      </c>
      <c r="Q31" s="39">
        <v>165</v>
      </c>
      <c r="R31" s="39">
        <v>295</v>
      </c>
      <c r="S31" s="39">
        <v>7401</v>
      </c>
      <c r="T31" s="72">
        <f t="shared" si="8"/>
        <v>3819</v>
      </c>
      <c r="U31" s="81">
        <f t="shared" si="2"/>
        <v>100</v>
      </c>
      <c r="V31" s="89">
        <v>165</v>
      </c>
      <c r="W31" s="99">
        <v>165</v>
      </c>
      <c r="X31" s="99">
        <v>165</v>
      </c>
      <c r="Y31" s="100">
        <v>293</v>
      </c>
      <c r="Z31" s="100">
        <v>11256</v>
      </c>
      <c r="AA31" s="51">
        <f t="shared" si="15"/>
        <v>100</v>
      </c>
      <c r="AB31" s="107">
        <v>100</v>
      </c>
      <c r="AC31" s="117">
        <v>34</v>
      </c>
      <c r="AD31" s="123">
        <v>167</v>
      </c>
      <c r="AE31" s="123">
        <v>167</v>
      </c>
      <c r="AF31" s="123">
        <v>167</v>
      </c>
      <c r="AG31" s="130">
        <v>297</v>
      </c>
      <c r="AH31" s="136">
        <v>32340</v>
      </c>
      <c r="AI31" s="136">
        <v>11156</v>
      </c>
      <c r="AJ31" s="142">
        <v>100</v>
      </c>
      <c r="AK31" s="123">
        <v>100</v>
      </c>
      <c r="AL31" s="152">
        <v>33</v>
      </c>
      <c r="AM31" s="123">
        <v>175</v>
      </c>
      <c r="AN31" s="123">
        <v>175</v>
      </c>
      <c r="AO31" s="123">
        <v>175</v>
      </c>
      <c r="AP31" s="130">
        <v>320</v>
      </c>
      <c r="AQ31" s="136">
        <v>34042</v>
      </c>
      <c r="AR31" s="136">
        <v>20575</v>
      </c>
      <c r="AS31" s="142">
        <v>100</v>
      </c>
      <c r="AT31" s="123">
        <v>100</v>
      </c>
      <c r="AU31" s="155">
        <f t="shared" si="21"/>
        <v>60.440044650725575</v>
      </c>
      <c r="AV31" s="161">
        <v>176</v>
      </c>
      <c r="AW31" s="123">
        <v>176</v>
      </c>
      <c r="AX31" s="123">
        <v>176</v>
      </c>
      <c r="AY31" s="130">
        <v>324</v>
      </c>
      <c r="AZ31" s="136">
        <v>35637</v>
      </c>
      <c r="BA31" s="136">
        <v>31730</v>
      </c>
      <c r="BB31" s="142">
        <v>100</v>
      </c>
      <c r="BC31" s="123">
        <v>100</v>
      </c>
      <c r="BD31" s="164">
        <v>89</v>
      </c>
      <c r="BE31" s="161">
        <f>[1]Лист1!BM33</f>
        <v>177</v>
      </c>
      <c r="BF31" s="123">
        <f>[1]Лист1!BN33</f>
        <v>176</v>
      </c>
      <c r="BG31" s="123">
        <f>[1]Лист1!BO33</f>
        <v>176</v>
      </c>
      <c r="BH31" s="130">
        <f>[1]Лист1!BP33</f>
        <v>328</v>
      </c>
      <c r="BI31" s="136">
        <f>[1]Лист1!BQ33</f>
        <v>36635</v>
      </c>
      <c r="BJ31" s="136">
        <f>[1]Лист1!BR33</f>
        <v>36526</v>
      </c>
      <c r="BK31" s="142">
        <f>[1]Лист1!BS33</f>
        <v>100</v>
      </c>
      <c r="BL31" s="123">
        <f>[1]Лист1!BT33</f>
        <v>100</v>
      </c>
      <c r="BM31" s="164">
        <f>[1]Лист1!BU33</f>
        <v>99</v>
      </c>
      <c r="BN31" s="159">
        <v>179</v>
      </c>
      <c r="BO31" s="121">
        <v>178</v>
      </c>
      <c r="BP31" s="121">
        <v>178</v>
      </c>
      <c r="BQ31" s="121">
        <v>340</v>
      </c>
      <c r="BR31" s="121">
        <v>39135</v>
      </c>
      <c r="BS31" s="121">
        <v>39026</v>
      </c>
      <c r="BT31" s="121">
        <v>100</v>
      </c>
      <c r="BU31" s="121">
        <v>100</v>
      </c>
      <c r="BV31" s="121">
        <v>99.7</v>
      </c>
      <c r="BW31" s="159">
        <v>179</v>
      </c>
      <c r="BX31" s="121">
        <v>178</v>
      </c>
      <c r="BY31" s="121">
        <v>178</v>
      </c>
      <c r="BZ31" s="121">
        <v>345</v>
      </c>
      <c r="CA31" s="121">
        <v>41140</v>
      </c>
      <c r="CB31" s="121">
        <v>41031</v>
      </c>
      <c r="CC31" s="121">
        <v>100</v>
      </c>
      <c r="CD31" s="121">
        <v>100</v>
      </c>
      <c r="CE31" s="121">
        <v>99.6</v>
      </c>
    </row>
  </sheetData>
  <mergeCells count="13">
    <mergeCell ref="BW2:CE2"/>
    <mergeCell ref="A1:CE1"/>
    <mergeCell ref="A2:A3"/>
    <mergeCell ref="B2:B3"/>
    <mergeCell ref="C2:H2"/>
    <mergeCell ref="I2:N2"/>
    <mergeCell ref="O2:U2"/>
    <mergeCell ref="V2:AC2"/>
    <mergeCell ref="AD2:AL2"/>
    <mergeCell ref="AM2:AU2"/>
    <mergeCell ref="AV2:BD2"/>
    <mergeCell ref="BE2:BM2"/>
    <mergeCell ref="BN2:B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2026-01-30T08:26:47Z</dcterms:modified>
</cp:coreProperties>
</file>